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vie\Documents\parents\JPravier\FEDERAUX\2025-2026\EQUIPES\"/>
    </mc:Choice>
  </mc:AlternateContent>
  <xr:revisionPtr revIDLastSave="0" documentId="13_ncr:1_{68B1CDD6-D939-46E2-AF5F-6CC0A9D6669E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1_renseignements" sheetId="1" r:id="rId1"/>
    <sheet name="2_composition" sheetId="2" r:id="rId2"/>
    <sheet name="XXX1" sheetId="3" state="hidden" r:id="rId3"/>
    <sheet name="XXX2" sheetId="4" state="hidden" r:id="rId4"/>
    <sheet name="XXX3" sheetId="5" state="hidden" r:id="rId5"/>
    <sheet name="XXX4" sheetId="6" state="hidden" r:id="rId6"/>
    <sheet name="XXX5" sheetId="7" state="hidden" r:id="rId7"/>
    <sheet name="XXX6" sheetId="8" state="hidden" r:id="rId8"/>
  </sheets>
  <definedNames>
    <definedName name="CAT">XXX6!$H$3:$N$35</definedName>
    <definedName name="DDXX">XXX4!$AK$7:$AN$28</definedName>
    <definedName name="EQUIPES">XXX2!$B$8:$J$68</definedName>
    <definedName name="LISEQ">#REF!,#REF!,#REF!,#REF!</definedName>
    <definedName name="LT" localSheetId="1">'2_composition'!$A$8:$C$47</definedName>
    <definedName name="LT" localSheetId="3">XXX2!$B$8:$K$68</definedName>
    <definedName name="LT">XXX3!$B$8:$K$107</definedName>
    <definedName name="ser">XXX6!$I$3:$L$34</definedName>
    <definedName name="series">#REF!</definedName>
    <definedName name="SIENG">#REF!</definedName>
    <definedName name="sss">XXX6!$H$3:$M$34</definedName>
    <definedName name="titres">XXX6!$B$2:$F$37</definedName>
    <definedName name="_xlnm.Print_Area" localSheetId="0">'1_renseignements'!$A$1:$T$35</definedName>
    <definedName name="_xlnm.Print_Area" localSheetId="1">'2_composition'!$A$1:$J$48</definedName>
    <definedName name="_xlnm.Print_Area" localSheetId="2">XXX1!$B$1:$AB$40</definedName>
    <definedName name="_xlnm.Print_Area" localSheetId="3">XXX2!$B$1:$U$78</definedName>
    <definedName name="_xlnm.Print_Area" localSheetId="4">XXX3!$B$1:$U$117</definedName>
    <definedName name="_xlnm.Print_Area" localSheetId="5">XXX4!$A$1:$AJ$98</definedName>
    <definedName name="_xlnm.Print_Area" localSheetId="6">XXX5!$C$1:$Q$52</definedName>
    <definedName name="_xlnm.Print_Area" localSheetId="7">XXX6!$A$1:$M$50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4" i="2" l="1"/>
  <c r="L49" i="8"/>
  <c r="L48" i="8"/>
  <c r="L47" i="8"/>
  <c r="L46" i="8"/>
  <c r="L45" i="8"/>
  <c r="L44" i="8"/>
  <c r="L43" i="8"/>
  <c r="L42" i="8"/>
  <c r="L41" i="8"/>
  <c r="C34" i="8"/>
  <c r="C33" i="8"/>
  <c r="L32" i="8"/>
  <c r="AM27" i="6" s="1"/>
  <c r="AG7" i="6" s="1"/>
  <c r="C32" i="8"/>
  <c r="F30" i="8"/>
  <c r="E30" i="8"/>
  <c r="D30" i="8"/>
  <c r="G17" i="3" s="1"/>
  <c r="C30" i="8"/>
  <c r="C29" i="8"/>
  <c r="C28" i="8"/>
  <c r="L27" i="8"/>
  <c r="K27" i="8"/>
  <c r="J27" i="8"/>
  <c r="C27" i="8"/>
  <c r="L26" i="8"/>
  <c r="K26" i="8"/>
  <c r="J26" i="8"/>
  <c r="L25" i="8"/>
  <c r="K25" i="8"/>
  <c r="J25" i="8"/>
  <c r="F25" i="8"/>
  <c r="E25" i="8"/>
  <c r="D25" i="8"/>
  <c r="C25" i="8"/>
  <c r="L24" i="8"/>
  <c r="K24" i="8"/>
  <c r="J24" i="8"/>
  <c r="C24" i="8"/>
  <c r="L23" i="8"/>
  <c r="K23" i="8"/>
  <c r="J23" i="8"/>
  <c r="C23" i="8"/>
  <c r="M22" i="8"/>
  <c r="L22" i="8"/>
  <c r="K22" i="8"/>
  <c r="AM17" i="6" s="1"/>
  <c r="W7" i="6" s="1"/>
  <c r="J22" i="8"/>
  <c r="C22" i="8"/>
  <c r="M21" i="8"/>
  <c r="L21" i="8"/>
  <c r="AM16" i="6" s="1"/>
  <c r="V7" i="6" s="1"/>
  <c r="K21" i="8"/>
  <c r="J21" i="8"/>
  <c r="M20" i="8"/>
  <c r="L20" i="8"/>
  <c r="K20" i="8"/>
  <c r="J20" i="8"/>
  <c r="C20" i="8"/>
  <c r="M19" i="8"/>
  <c r="L19" i="8"/>
  <c r="K19" i="8"/>
  <c r="J19" i="8"/>
  <c r="C19" i="8"/>
  <c r="M18" i="8"/>
  <c r="L18" i="8"/>
  <c r="K18" i="8"/>
  <c r="J18" i="8"/>
  <c r="C18" i="8"/>
  <c r="M17" i="8"/>
  <c r="L17" i="8"/>
  <c r="K17" i="8"/>
  <c r="J17" i="8"/>
  <c r="M16" i="8"/>
  <c r="L16" i="8"/>
  <c r="K16" i="8"/>
  <c r="AM11" i="6" s="1"/>
  <c r="Q7" i="6" s="1"/>
  <c r="J16" i="8"/>
  <c r="M15" i="8"/>
  <c r="L15" i="8"/>
  <c r="K15" i="8"/>
  <c r="X4" i="5" s="1"/>
  <c r="J15" i="8"/>
  <c r="C15" i="8"/>
  <c r="M14" i="8"/>
  <c r="L14" i="8"/>
  <c r="AM9" i="6" s="1"/>
  <c r="O7" i="6" s="1"/>
  <c r="K14" i="8"/>
  <c r="J14" i="8"/>
  <c r="M13" i="8"/>
  <c r="L13" i="8"/>
  <c r="AM8" i="6" s="1"/>
  <c r="N7" i="6" s="1"/>
  <c r="K13" i="8"/>
  <c r="J13" i="8"/>
  <c r="L12" i="8"/>
  <c r="K12" i="8"/>
  <c r="J12" i="8"/>
  <c r="L11" i="8"/>
  <c r="J11" i="8"/>
  <c r="L10" i="8"/>
  <c r="K10" i="8"/>
  <c r="J10" i="8"/>
  <c r="L9" i="8"/>
  <c r="J9" i="8"/>
  <c r="L8" i="8"/>
  <c r="K8" i="8"/>
  <c r="J8" i="8"/>
  <c r="L7" i="8"/>
  <c r="J7" i="8"/>
  <c r="L6" i="8"/>
  <c r="K6" i="8"/>
  <c r="J6" i="8"/>
  <c r="L5" i="8"/>
  <c r="J5" i="8"/>
  <c r="L4" i="8"/>
  <c r="K4" i="8"/>
  <c r="J4" i="8"/>
  <c r="L3" i="8"/>
  <c r="J3" i="8"/>
  <c r="L50" i="7"/>
  <c r="D4" i="7"/>
  <c r="D3" i="7"/>
  <c r="D2" i="7"/>
  <c r="D1" i="7"/>
  <c r="H93" i="6"/>
  <c r="AH91" i="6"/>
  <c r="AI91" i="6" s="1" a="1"/>
  <c r="AI91" i="6" s="1"/>
  <c r="L91" i="6"/>
  <c r="H91" i="6"/>
  <c r="B90" i="6"/>
  <c r="J90" i="6" s="1"/>
  <c r="D89" i="6"/>
  <c r="B89" i="6"/>
  <c r="B88" i="6"/>
  <c r="D87" i="6"/>
  <c r="B87" i="6"/>
  <c r="B86" i="6"/>
  <c r="D85" i="6"/>
  <c r="B85" i="6"/>
  <c r="L85" i="6" s="1"/>
  <c r="B84" i="6"/>
  <c r="D83" i="6"/>
  <c r="B83" i="6"/>
  <c r="L83" i="6" s="1"/>
  <c r="B82" i="6"/>
  <c r="I82" i="6" s="1"/>
  <c r="D81" i="6"/>
  <c r="B81" i="6"/>
  <c r="B80" i="6"/>
  <c r="D79" i="6"/>
  <c r="B79" i="6"/>
  <c r="B78" i="6"/>
  <c r="D77" i="6"/>
  <c r="B77" i="6"/>
  <c r="B76" i="6"/>
  <c r="D75" i="6"/>
  <c r="D41" i="7" s="1"/>
  <c r="B75" i="6"/>
  <c r="B74" i="6"/>
  <c r="D73" i="6"/>
  <c r="B73" i="6"/>
  <c r="B72" i="6"/>
  <c r="D71" i="6"/>
  <c r="B71" i="6"/>
  <c r="B70" i="6"/>
  <c r="D69" i="6"/>
  <c r="B69" i="6"/>
  <c r="B68" i="6"/>
  <c r="D67" i="6"/>
  <c r="D37" i="7" s="1"/>
  <c r="B67" i="6"/>
  <c r="B66" i="6"/>
  <c r="D65" i="6"/>
  <c r="B65" i="6"/>
  <c r="B64" i="6"/>
  <c r="J64" i="6" s="1"/>
  <c r="D63" i="6"/>
  <c r="B63" i="6"/>
  <c r="B62" i="6"/>
  <c r="D61" i="6"/>
  <c r="B61" i="6"/>
  <c r="B60" i="6"/>
  <c r="D59" i="6"/>
  <c r="D33" i="7" s="1"/>
  <c r="B59" i="6"/>
  <c r="B58" i="6"/>
  <c r="D57" i="6"/>
  <c r="B57" i="6"/>
  <c r="B56" i="6"/>
  <c r="D55" i="6"/>
  <c r="B55" i="6"/>
  <c r="B54" i="6"/>
  <c r="D53" i="6"/>
  <c r="B53" i="6"/>
  <c r="B52" i="6"/>
  <c r="D51" i="6"/>
  <c r="D29" i="7" s="1"/>
  <c r="B51" i="6"/>
  <c r="L51" i="6" s="1"/>
  <c r="B50" i="6"/>
  <c r="D49" i="6"/>
  <c r="B49" i="6"/>
  <c r="B48" i="6"/>
  <c r="J48" i="6" s="1"/>
  <c r="D47" i="6"/>
  <c r="B47" i="6"/>
  <c r="B46" i="6"/>
  <c r="D45" i="6"/>
  <c r="B45" i="6"/>
  <c r="B44" i="6"/>
  <c r="D43" i="6"/>
  <c r="D25" i="7" s="1"/>
  <c r="B43" i="6"/>
  <c r="H43" i="6" s="1"/>
  <c r="B42" i="6"/>
  <c r="D41" i="6"/>
  <c r="B41" i="6"/>
  <c r="B40" i="6"/>
  <c r="J40" i="6" s="1"/>
  <c r="D39" i="6"/>
  <c r="B39" i="6"/>
  <c r="B38" i="6"/>
  <c r="D37" i="6"/>
  <c r="B37" i="6"/>
  <c r="B36" i="6"/>
  <c r="D35" i="6"/>
  <c r="D21" i="7" s="1"/>
  <c r="B35" i="6"/>
  <c r="H35" i="6" s="1"/>
  <c r="B34" i="6"/>
  <c r="D33" i="6"/>
  <c r="B33" i="6"/>
  <c r="B32" i="6"/>
  <c r="J32" i="6" s="1"/>
  <c r="D31" i="6"/>
  <c r="B31" i="6"/>
  <c r="B30" i="6"/>
  <c r="D29" i="6"/>
  <c r="B29" i="6"/>
  <c r="B28" i="6"/>
  <c r="AL27" i="6"/>
  <c r="D27" i="6"/>
  <c r="B27" i="6"/>
  <c r="AM26" i="6"/>
  <c r="AL26" i="6"/>
  <c r="B26" i="6"/>
  <c r="AM25" i="6"/>
  <c r="AL25" i="6"/>
  <c r="D25" i="6"/>
  <c r="B25" i="6"/>
  <c r="AM24" i="6"/>
  <c r="AL24" i="6"/>
  <c r="B24" i="6"/>
  <c r="AM23" i="6"/>
  <c r="AL23" i="6"/>
  <c r="D23" i="6"/>
  <c r="B23" i="6"/>
  <c r="AM22" i="6"/>
  <c r="AB7" i="6" s="1"/>
  <c r="AL22" i="6"/>
  <c r="AB8" i="6" s="1"/>
  <c r="AB65" i="6" s="1"/>
  <c r="B22" i="6"/>
  <c r="AM21" i="6"/>
  <c r="AA7" i="6" s="1"/>
  <c r="AL21" i="6"/>
  <c r="AA8" i="6" s="1"/>
  <c r="D21" i="6"/>
  <c r="B21" i="6"/>
  <c r="J21" i="6" s="1"/>
  <c r="AM20" i="6"/>
  <c r="AL20" i="6"/>
  <c r="B20" i="6"/>
  <c r="H20" i="6" s="1"/>
  <c r="AM19" i="6"/>
  <c r="AL19" i="6"/>
  <c r="Y8" i="6" s="1"/>
  <c r="Y31" i="6" s="1"/>
  <c r="D19" i="6"/>
  <c r="B19" i="6"/>
  <c r="L19" i="6" s="1"/>
  <c r="AM18" i="6"/>
  <c r="AL18" i="6"/>
  <c r="X8" i="6" s="1"/>
  <c r="X23" i="6" s="1"/>
  <c r="B18" i="6"/>
  <c r="AL17" i="6"/>
  <c r="W8" i="6" s="1"/>
  <c r="D17" i="6"/>
  <c r="B17" i="6"/>
  <c r="AL16" i="6"/>
  <c r="B16" i="6"/>
  <c r="AM15" i="6"/>
  <c r="AL15" i="6"/>
  <c r="D15" i="6"/>
  <c r="B15" i="6"/>
  <c r="AM14" i="6"/>
  <c r="T7" i="6" s="1"/>
  <c r="AL14" i="6"/>
  <c r="T8" i="6" s="1"/>
  <c r="B14" i="6"/>
  <c r="B10" i="7" s="1"/>
  <c r="AM13" i="6"/>
  <c r="S7" i="6" s="1"/>
  <c r="AL13" i="6"/>
  <c r="D13" i="6"/>
  <c r="B13" i="6"/>
  <c r="AM12" i="6"/>
  <c r="AL12" i="6"/>
  <c r="R8" i="6" s="1"/>
  <c r="R45" i="6" s="1"/>
  <c r="B12" i="6"/>
  <c r="AL11" i="6"/>
  <c r="Q8" i="6" s="1"/>
  <c r="Q47" i="6" s="1"/>
  <c r="D11" i="6"/>
  <c r="B11" i="6"/>
  <c r="AL10" i="6"/>
  <c r="P8" i="6" s="1"/>
  <c r="P23" i="6" s="1"/>
  <c r="B10" i="6"/>
  <c r="B8" i="7" s="1"/>
  <c r="AL9" i="6"/>
  <c r="D9" i="6"/>
  <c r="D8" i="7" s="1"/>
  <c r="B9" i="6"/>
  <c r="AL8" i="6"/>
  <c r="AG8" i="6"/>
  <c r="AF8" i="6"/>
  <c r="AF23" i="6" s="1"/>
  <c r="AE8" i="6"/>
  <c r="AD8" i="6"/>
  <c r="AC8" i="6"/>
  <c r="Z8" i="6"/>
  <c r="Z29" i="6" s="1"/>
  <c r="V8" i="6"/>
  <c r="U8" i="6"/>
  <c r="S8" i="6"/>
  <c r="O8" i="6"/>
  <c r="AF7" i="6"/>
  <c r="AE7" i="6"/>
  <c r="AD7" i="6"/>
  <c r="AC7" i="6"/>
  <c r="Z7" i="6"/>
  <c r="Y7" i="6"/>
  <c r="X7" i="6"/>
  <c r="U7" i="6"/>
  <c r="R7" i="6"/>
  <c r="Z6" i="6"/>
  <c r="N6" i="6"/>
  <c r="C5" i="6"/>
  <c r="C4" i="6"/>
  <c r="D3" i="6"/>
  <c r="C2" i="6"/>
  <c r="C1" i="6"/>
  <c r="C134" i="5"/>
  <c r="E134" i="5" s="1"/>
  <c r="B134" i="5"/>
  <c r="C133" i="5"/>
  <c r="E133" i="5" s="1"/>
  <c r="B133" i="5"/>
  <c r="C132" i="5"/>
  <c r="E132" i="5" s="1"/>
  <c r="B132" i="5"/>
  <c r="C131" i="5"/>
  <c r="E131" i="5" s="1"/>
  <c r="B131" i="5"/>
  <c r="C130" i="5"/>
  <c r="E130" i="5" s="1"/>
  <c r="B130" i="5"/>
  <c r="C129" i="5"/>
  <c r="E129" i="5" s="1"/>
  <c r="B129" i="5"/>
  <c r="C128" i="5"/>
  <c r="E128" i="5" s="1"/>
  <c r="B128" i="5"/>
  <c r="C127" i="5"/>
  <c r="E127" i="5" s="1"/>
  <c r="B127" i="5"/>
  <c r="C126" i="5"/>
  <c r="E126" i="5" s="1"/>
  <c r="B126" i="5"/>
  <c r="C125" i="5"/>
  <c r="D108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J107" i="5"/>
  <c r="I107" i="5"/>
  <c r="H107" i="5"/>
  <c r="AI107" i="5" s="1"/>
  <c r="G107" i="5"/>
  <c r="AJ107" i="5" s="1"/>
  <c r="F107" i="5"/>
  <c r="E107" i="5"/>
  <c r="D107" i="5"/>
  <c r="C107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J106" i="5"/>
  <c r="I106" i="5"/>
  <c r="H106" i="5"/>
  <c r="G106" i="5"/>
  <c r="AJ106" i="5" s="1"/>
  <c r="F106" i="5"/>
  <c r="E106" i="5"/>
  <c r="D106" i="5"/>
  <c r="C106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J105" i="5"/>
  <c r="I105" i="5"/>
  <c r="H105" i="5"/>
  <c r="AI105" i="5" s="1"/>
  <c r="G105" i="5"/>
  <c r="AJ105" i="5" s="1"/>
  <c r="F105" i="5"/>
  <c r="E105" i="5"/>
  <c r="D105" i="5"/>
  <c r="C105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J104" i="5"/>
  <c r="I104" i="5"/>
  <c r="H104" i="5"/>
  <c r="AI104" i="5" s="1"/>
  <c r="G104" i="5"/>
  <c r="AJ104" i="5" s="1"/>
  <c r="F104" i="5"/>
  <c r="E104" i="5"/>
  <c r="D104" i="5"/>
  <c r="C104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J103" i="5"/>
  <c r="I103" i="5"/>
  <c r="H103" i="5"/>
  <c r="AI103" i="5" s="1"/>
  <c r="G103" i="5"/>
  <c r="AJ103" i="5" s="1"/>
  <c r="F103" i="5"/>
  <c r="E103" i="5"/>
  <c r="D103" i="5"/>
  <c r="C103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J102" i="5"/>
  <c r="I102" i="5"/>
  <c r="H102" i="5"/>
  <c r="AG102" i="5" s="1"/>
  <c r="G102" i="5"/>
  <c r="AJ102" i="5" s="1"/>
  <c r="F102" i="5"/>
  <c r="E102" i="5"/>
  <c r="D102" i="5"/>
  <c r="C102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J101" i="5"/>
  <c r="I101" i="5"/>
  <c r="H101" i="5"/>
  <c r="AI101" i="5" s="1"/>
  <c r="G101" i="5"/>
  <c r="AJ101" i="5" s="1"/>
  <c r="F101" i="5"/>
  <c r="E101" i="5"/>
  <c r="D101" i="5"/>
  <c r="C101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J100" i="5"/>
  <c r="I100" i="5"/>
  <c r="H100" i="5"/>
  <c r="AI100" i="5" s="1"/>
  <c r="G100" i="5"/>
  <c r="AJ100" i="5" s="1"/>
  <c r="F100" i="5"/>
  <c r="E100" i="5"/>
  <c r="D100" i="5"/>
  <c r="C100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J99" i="5"/>
  <c r="I99" i="5"/>
  <c r="H99" i="5"/>
  <c r="AI99" i="5" s="1"/>
  <c r="G99" i="5"/>
  <c r="AJ99" i="5" s="1"/>
  <c r="F99" i="5"/>
  <c r="E99" i="5"/>
  <c r="D99" i="5"/>
  <c r="C99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J98" i="5"/>
  <c r="I98" i="5"/>
  <c r="H98" i="5"/>
  <c r="AG98" i="5" s="1"/>
  <c r="G98" i="5"/>
  <c r="AJ98" i="5" s="1"/>
  <c r="F98" i="5"/>
  <c r="E98" i="5"/>
  <c r="D98" i="5"/>
  <c r="C98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J97" i="5"/>
  <c r="I97" i="5"/>
  <c r="H97" i="5"/>
  <c r="AI97" i="5" s="1"/>
  <c r="G97" i="5"/>
  <c r="AJ97" i="5" s="1"/>
  <c r="F97" i="5"/>
  <c r="E97" i="5"/>
  <c r="D97" i="5"/>
  <c r="C97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J96" i="5"/>
  <c r="I96" i="5"/>
  <c r="H96" i="5"/>
  <c r="AI96" i="5" s="1"/>
  <c r="G96" i="5"/>
  <c r="AJ96" i="5" s="1"/>
  <c r="F96" i="5"/>
  <c r="E96" i="5"/>
  <c r="D96" i="5"/>
  <c r="C96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J95" i="5"/>
  <c r="I95" i="5"/>
  <c r="H95" i="5"/>
  <c r="AI95" i="5" s="1"/>
  <c r="G95" i="5"/>
  <c r="AJ95" i="5" s="1"/>
  <c r="F95" i="5"/>
  <c r="E95" i="5"/>
  <c r="D95" i="5"/>
  <c r="C95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J94" i="5"/>
  <c r="I94" i="5"/>
  <c r="H94" i="5"/>
  <c r="AG94" i="5" s="1"/>
  <c r="G94" i="5"/>
  <c r="AJ94" i="5" s="1"/>
  <c r="F94" i="5"/>
  <c r="E94" i="5"/>
  <c r="D94" i="5"/>
  <c r="C94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J93" i="5"/>
  <c r="I93" i="5"/>
  <c r="H93" i="5"/>
  <c r="AI93" i="5" s="1"/>
  <c r="G93" i="5"/>
  <c r="AJ93" i="5" s="1"/>
  <c r="F93" i="5"/>
  <c r="E93" i="5"/>
  <c r="D93" i="5"/>
  <c r="C93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J92" i="5"/>
  <c r="I92" i="5"/>
  <c r="H92" i="5"/>
  <c r="AI92" i="5" s="1"/>
  <c r="G92" i="5"/>
  <c r="AJ92" i="5" s="1"/>
  <c r="F92" i="5"/>
  <c r="E92" i="5"/>
  <c r="D92" i="5"/>
  <c r="C92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J91" i="5"/>
  <c r="I91" i="5"/>
  <c r="H91" i="5"/>
  <c r="AI91" i="5" s="1"/>
  <c r="G91" i="5"/>
  <c r="AJ91" i="5" s="1"/>
  <c r="F91" i="5"/>
  <c r="E91" i="5"/>
  <c r="D91" i="5"/>
  <c r="C91" i="5"/>
  <c r="AE90" i="5"/>
  <c r="AD90" i="5"/>
  <c r="AC90" i="5"/>
  <c r="AB90" i="5"/>
  <c r="AA90" i="5"/>
  <c r="Z90" i="5"/>
  <c r="Y90" i="5"/>
  <c r="X90" i="5"/>
  <c r="W90" i="5"/>
  <c r="V90" i="5"/>
  <c r="U90" i="5"/>
  <c r="T90" i="5"/>
  <c r="S90" i="5"/>
  <c r="R90" i="5"/>
  <c r="Q90" i="5"/>
  <c r="P90" i="5"/>
  <c r="O90" i="5"/>
  <c r="N90" i="5"/>
  <c r="M90" i="5"/>
  <c r="L90" i="5"/>
  <c r="J90" i="5"/>
  <c r="I90" i="5"/>
  <c r="H90" i="5"/>
  <c r="AG90" i="5" s="1"/>
  <c r="G90" i="5"/>
  <c r="AJ90" i="5" s="1"/>
  <c r="F90" i="5"/>
  <c r="E90" i="5"/>
  <c r="D90" i="5"/>
  <c r="C90" i="5"/>
  <c r="AE89" i="5"/>
  <c r="AD89" i="5"/>
  <c r="AC89" i="5"/>
  <c r="AB89" i="5"/>
  <c r="AA89" i="5"/>
  <c r="Z89" i="5"/>
  <c r="Y89" i="5"/>
  <c r="X89" i="5"/>
  <c r="W89" i="5"/>
  <c r="V89" i="5"/>
  <c r="U89" i="5"/>
  <c r="T89" i="5"/>
  <c r="S89" i="5"/>
  <c r="R89" i="5"/>
  <c r="Q89" i="5"/>
  <c r="P89" i="5"/>
  <c r="O89" i="5"/>
  <c r="N89" i="5"/>
  <c r="M89" i="5"/>
  <c r="L89" i="5"/>
  <c r="J89" i="5"/>
  <c r="I89" i="5"/>
  <c r="H89" i="5"/>
  <c r="AI89" i="5" s="1"/>
  <c r="G89" i="5"/>
  <c r="AJ89" i="5" s="1"/>
  <c r="F89" i="5"/>
  <c r="E89" i="5"/>
  <c r="D89" i="5"/>
  <c r="C89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J88" i="5"/>
  <c r="I88" i="5"/>
  <c r="H88" i="5"/>
  <c r="AI88" i="5" s="1"/>
  <c r="G88" i="5"/>
  <c r="AJ88" i="5" s="1"/>
  <c r="F88" i="5"/>
  <c r="E88" i="5"/>
  <c r="D88" i="5"/>
  <c r="C88" i="5"/>
  <c r="AE87" i="5"/>
  <c r="AD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N87" i="5"/>
  <c r="M87" i="5"/>
  <c r="L87" i="5"/>
  <c r="J87" i="5"/>
  <c r="I87" i="5"/>
  <c r="H87" i="5"/>
  <c r="AI87" i="5" s="1"/>
  <c r="G87" i="5"/>
  <c r="AJ87" i="5" s="1"/>
  <c r="F87" i="5"/>
  <c r="E87" i="5"/>
  <c r="D87" i="5"/>
  <c r="C87" i="5"/>
  <c r="AE86" i="5"/>
  <c r="AD86" i="5"/>
  <c r="AC86" i="5"/>
  <c r="AB86" i="5"/>
  <c r="AA86" i="5"/>
  <c r="Z86" i="5"/>
  <c r="Y86" i="5"/>
  <c r="X86" i="5"/>
  <c r="W86" i="5"/>
  <c r="V86" i="5"/>
  <c r="U86" i="5"/>
  <c r="T86" i="5"/>
  <c r="S86" i="5"/>
  <c r="R86" i="5"/>
  <c r="Q86" i="5"/>
  <c r="P86" i="5"/>
  <c r="O86" i="5"/>
  <c r="N86" i="5"/>
  <c r="M86" i="5"/>
  <c r="L86" i="5"/>
  <c r="J86" i="5"/>
  <c r="I86" i="5"/>
  <c r="H86" i="5"/>
  <c r="AG86" i="5" s="1"/>
  <c r="G86" i="5"/>
  <c r="AJ86" i="5" s="1"/>
  <c r="F86" i="5"/>
  <c r="E86" i="5"/>
  <c r="D86" i="5"/>
  <c r="C86" i="5"/>
  <c r="IR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J85" i="5"/>
  <c r="I85" i="5"/>
  <c r="H85" i="5"/>
  <c r="AG85" i="5" s="1"/>
  <c r="G85" i="5"/>
  <c r="AJ85" i="5" s="1"/>
  <c r="F85" i="5"/>
  <c r="E85" i="5"/>
  <c r="D85" i="5"/>
  <c r="C85" i="5"/>
  <c r="IR84" i="5"/>
  <c r="AE84" i="5"/>
  <c r="AD84" i="5"/>
  <c r="AC84" i="5"/>
  <c r="AB84" i="5"/>
  <c r="AA84" i="5"/>
  <c r="Z84" i="5"/>
  <c r="Y84" i="5"/>
  <c r="X84" i="5"/>
  <c r="W84" i="5"/>
  <c r="V84" i="5"/>
  <c r="U84" i="5"/>
  <c r="T84" i="5"/>
  <c r="S84" i="5"/>
  <c r="R84" i="5"/>
  <c r="Q84" i="5"/>
  <c r="P84" i="5"/>
  <c r="O84" i="5"/>
  <c r="N84" i="5"/>
  <c r="M84" i="5"/>
  <c r="L84" i="5"/>
  <c r="J84" i="5"/>
  <c r="I84" i="5"/>
  <c r="H84" i="5"/>
  <c r="AG84" i="5" s="1"/>
  <c r="G84" i="5"/>
  <c r="AJ84" i="5" s="1"/>
  <c r="F84" i="5"/>
  <c r="E84" i="5"/>
  <c r="D84" i="5"/>
  <c r="C84" i="5"/>
  <c r="IR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Q83" i="5"/>
  <c r="P83" i="5"/>
  <c r="O83" i="5"/>
  <c r="N83" i="5"/>
  <c r="M83" i="5"/>
  <c r="L83" i="5"/>
  <c r="J83" i="5"/>
  <c r="I83" i="5"/>
  <c r="H83" i="5"/>
  <c r="AG83" i="5" s="1"/>
  <c r="G83" i="5"/>
  <c r="AJ83" i="5" s="1"/>
  <c r="F83" i="5"/>
  <c r="E83" i="5"/>
  <c r="D83" i="5"/>
  <c r="C83" i="5"/>
  <c r="IR82" i="5"/>
  <c r="AE82" i="5"/>
  <c r="AD82" i="5"/>
  <c r="AC82" i="5"/>
  <c r="AB82" i="5"/>
  <c r="AA82" i="5"/>
  <c r="Z82" i="5"/>
  <c r="Y82" i="5"/>
  <c r="X82" i="5"/>
  <c r="W82" i="5"/>
  <c r="V82" i="5"/>
  <c r="U82" i="5"/>
  <c r="T82" i="5"/>
  <c r="S82" i="5"/>
  <c r="R82" i="5"/>
  <c r="Q82" i="5"/>
  <c r="P82" i="5"/>
  <c r="O82" i="5"/>
  <c r="N82" i="5"/>
  <c r="M82" i="5"/>
  <c r="L82" i="5"/>
  <c r="J82" i="5"/>
  <c r="I82" i="5"/>
  <c r="H82" i="5"/>
  <c r="AG82" i="5" s="1"/>
  <c r="G82" i="5"/>
  <c r="AJ82" i="5" s="1"/>
  <c r="F82" i="5"/>
  <c r="E82" i="5"/>
  <c r="D82" i="5"/>
  <c r="C82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J81" i="5"/>
  <c r="I81" i="5"/>
  <c r="H81" i="5"/>
  <c r="AI81" i="5" s="1"/>
  <c r="G81" i="5"/>
  <c r="AJ81" i="5" s="1"/>
  <c r="F81" i="5"/>
  <c r="E81" i="5"/>
  <c r="D81" i="5"/>
  <c r="C81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J80" i="5"/>
  <c r="I80" i="5"/>
  <c r="H80" i="5"/>
  <c r="AI80" i="5" s="1"/>
  <c r="G80" i="5"/>
  <c r="AJ80" i="5" s="1"/>
  <c r="F80" i="5"/>
  <c r="E80" i="5"/>
  <c r="D80" i="5"/>
  <c r="C80" i="5"/>
  <c r="AE79" i="5"/>
  <c r="AD79" i="5"/>
  <c r="AC79" i="5"/>
  <c r="AB79" i="5"/>
  <c r="AA79" i="5"/>
  <c r="Z79" i="5"/>
  <c r="Y79" i="5"/>
  <c r="X79" i="5"/>
  <c r="W79" i="5"/>
  <c r="V79" i="5"/>
  <c r="U79" i="5"/>
  <c r="T79" i="5"/>
  <c r="S79" i="5"/>
  <c r="R79" i="5"/>
  <c r="Q79" i="5"/>
  <c r="P79" i="5"/>
  <c r="O79" i="5"/>
  <c r="N79" i="5"/>
  <c r="M79" i="5"/>
  <c r="L79" i="5"/>
  <c r="J79" i="5"/>
  <c r="I79" i="5"/>
  <c r="H79" i="5"/>
  <c r="AI79" i="5" s="1"/>
  <c r="G79" i="5"/>
  <c r="AJ79" i="5" s="1"/>
  <c r="F79" i="5"/>
  <c r="E79" i="5"/>
  <c r="D79" i="5"/>
  <c r="C79" i="5"/>
  <c r="AE78" i="5"/>
  <c r="AD78" i="5"/>
  <c r="AC78" i="5"/>
  <c r="AB78" i="5"/>
  <c r="AA78" i="5"/>
  <c r="Z78" i="5"/>
  <c r="Y78" i="5"/>
  <c r="X78" i="5"/>
  <c r="W78" i="5"/>
  <c r="V78" i="5"/>
  <c r="U78" i="5"/>
  <c r="T78" i="5"/>
  <c r="S78" i="5"/>
  <c r="R78" i="5"/>
  <c r="Q78" i="5"/>
  <c r="P78" i="5"/>
  <c r="O78" i="5"/>
  <c r="N78" i="5"/>
  <c r="M78" i="5"/>
  <c r="L78" i="5"/>
  <c r="J78" i="5"/>
  <c r="I78" i="5"/>
  <c r="H78" i="5"/>
  <c r="AG78" i="5" s="1"/>
  <c r="G78" i="5"/>
  <c r="AJ78" i="5" s="1"/>
  <c r="F78" i="5"/>
  <c r="E78" i="5"/>
  <c r="D78" i="5"/>
  <c r="C78" i="5"/>
  <c r="AE77" i="5"/>
  <c r="AD77" i="5"/>
  <c r="AC77" i="5"/>
  <c r="AB77" i="5"/>
  <c r="AA77" i="5"/>
  <c r="Z77" i="5"/>
  <c r="Y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J77" i="5"/>
  <c r="I77" i="5"/>
  <c r="H77" i="5"/>
  <c r="AI77" i="5" s="1"/>
  <c r="G77" i="5"/>
  <c r="AJ77" i="5" s="1"/>
  <c r="F77" i="5"/>
  <c r="E77" i="5"/>
  <c r="D77" i="5"/>
  <c r="C77" i="5"/>
  <c r="AE76" i="5"/>
  <c r="AD76" i="5"/>
  <c r="AC76" i="5"/>
  <c r="AB76" i="5"/>
  <c r="AA76" i="5"/>
  <c r="Z76" i="5"/>
  <c r="Y76" i="5"/>
  <c r="X76" i="5"/>
  <c r="W76" i="5"/>
  <c r="V76" i="5"/>
  <c r="U76" i="5"/>
  <c r="T76" i="5"/>
  <c r="S76" i="5"/>
  <c r="R76" i="5"/>
  <c r="Q76" i="5"/>
  <c r="P76" i="5"/>
  <c r="O76" i="5"/>
  <c r="N76" i="5"/>
  <c r="M76" i="5"/>
  <c r="L76" i="5"/>
  <c r="J76" i="5"/>
  <c r="I76" i="5"/>
  <c r="H76" i="5"/>
  <c r="AI76" i="5" s="1"/>
  <c r="G76" i="5"/>
  <c r="AJ76" i="5" s="1"/>
  <c r="F76" i="5"/>
  <c r="E76" i="5"/>
  <c r="D76" i="5"/>
  <c r="C76" i="5"/>
  <c r="AE75" i="5"/>
  <c r="AD75" i="5"/>
  <c r="AC75" i="5"/>
  <c r="AB75" i="5"/>
  <c r="AA75" i="5"/>
  <c r="Z75" i="5"/>
  <c r="Y75" i="5"/>
  <c r="X75" i="5"/>
  <c r="W75" i="5"/>
  <c r="V75" i="5"/>
  <c r="U75" i="5"/>
  <c r="T75" i="5"/>
  <c r="S75" i="5"/>
  <c r="R75" i="5"/>
  <c r="Q75" i="5"/>
  <c r="P75" i="5"/>
  <c r="O75" i="5"/>
  <c r="N75" i="5"/>
  <c r="M75" i="5"/>
  <c r="L75" i="5"/>
  <c r="J75" i="5"/>
  <c r="I75" i="5"/>
  <c r="H75" i="5"/>
  <c r="AI75" i="5" s="1"/>
  <c r="G75" i="5"/>
  <c r="AJ75" i="5" s="1"/>
  <c r="F75" i="5"/>
  <c r="E75" i="5"/>
  <c r="D75" i="5"/>
  <c r="C75" i="5"/>
  <c r="AE74" i="5"/>
  <c r="AD74" i="5"/>
  <c r="AC74" i="5"/>
  <c r="AB74" i="5"/>
  <c r="AA74" i="5"/>
  <c r="Z74" i="5"/>
  <c r="Y74" i="5"/>
  <c r="X74" i="5"/>
  <c r="W74" i="5"/>
  <c r="V74" i="5"/>
  <c r="U74" i="5"/>
  <c r="T74" i="5"/>
  <c r="S74" i="5"/>
  <c r="R74" i="5"/>
  <c r="Q74" i="5"/>
  <c r="P74" i="5"/>
  <c r="O74" i="5"/>
  <c r="N74" i="5"/>
  <c r="M74" i="5"/>
  <c r="L74" i="5"/>
  <c r="J74" i="5"/>
  <c r="I74" i="5"/>
  <c r="H74" i="5"/>
  <c r="AG74" i="5" s="1"/>
  <c r="G74" i="5"/>
  <c r="AJ74" i="5" s="1"/>
  <c r="F74" i="5"/>
  <c r="E74" i="5"/>
  <c r="D74" i="5"/>
  <c r="C74" i="5"/>
  <c r="AE73" i="5"/>
  <c r="AD73" i="5"/>
  <c r="AC73" i="5"/>
  <c r="AB73" i="5"/>
  <c r="AA73" i="5"/>
  <c r="Z73" i="5"/>
  <c r="Y73" i="5"/>
  <c r="X73" i="5"/>
  <c r="W73" i="5"/>
  <c r="V73" i="5"/>
  <c r="U73" i="5"/>
  <c r="T73" i="5"/>
  <c r="S73" i="5"/>
  <c r="R73" i="5"/>
  <c r="Q73" i="5"/>
  <c r="P73" i="5"/>
  <c r="O73" i="5"/>
  <c r="N73" i="5"/>
  <c r="M73" i="5"/>
  <c r="L73" i="5"/>
  <c r="J73" i="5"/>
  <c r="I73" i="5"/>
  <c r="H73" i="5"/>
  <c r="AI73" i="5" s="1"/>
  <c r="G73" i="5"/>
  <c r="AJ73" i="5" s="1"/>
  <c r="F73" i="5"/>
  <c r="E73" i="5"/>
  <c r="D73" i="5"/>
  <c r="C73" i="5"/>
  <c r="AE72" i="5"/>
  <c r="AD72" i="5"/>
  <c r="AC72" i="5"/>
  <c r="AB72" i="5"/>
  <c r="AA72" i="5"/>
  <c r="Z72" i="5"/>
  <c r="Y72" i="5"/>
  <c r="X72" i="5"/>
  <c r="W72" i="5"/>
  <c r="V72" i="5"/>
  <c r="U72" i="5"/>
  <c r="T72" i="5"/>
  <c r="S72" i="5"/>
  <c r="R72" i="5"/>
  <c r="Q72" i="5"/>
  <c r="P72" i="5"/>
  <c r="O72" i="5"/>
  <c r="N72" i="5"/>
  <c r="M72" i="5"/>
  <c r="L72" i="5"/>
  <c r="J72" i="5"/>
  <c r="I72" i="5"/>
  <c r="H72" i="5"/>
  <c r="AI72" i="5" s="1"/>
  <c r="G72" i="5"/>
  <c r="AJ72" i="5" s="1"/>
  <c r="F72" i="5"/>
  <c r="E72" i="5"/>
  <c r="D72" i="5"/>
  <c r="C72" i="5"/>
  <c r="AE71" i="5"/>
  <c r="AD71" i="5"/>
  <c r="AC71" i="5"/>
  <c r="AB71" i="5"/>
  <c r="AA71" i="5"/>
  <c r="Z71" i="5"/>
  <c r="Y71" i="5"/>
  <c r="X71" i="5"/>
  <c r="W71" i="5"/>
  <c r="V71" i="5"/>
  <c r="U71" i="5"/>
  <c r="T71" i="5"/>
  <c r="S71" i="5"/>
  <c r="R71" i="5"/>
  <c r="Q71" i="5"/>
  <c r="P71" i="5"/>
  <c r="O71" i="5"/>
  <c r="N71" i="5"/>
  <c r="M71" i="5"/>
  <c r="L71" i="5"/>
  <c r="J71" i="5"/>
  <c r="I71" i="5"/>
  <c r="H71" i="5"/>
  <c r="AI71" i="5" s="1"/>
  <c r="G71" i="5"/>
  <c r="AJ71" i="5" s="1"/>
  <c r="F71" i="5"/>
  <c r="E71" i="5"/>
  <c r="D71" i="5"/>
  <c r="C71" i="5"/>
  <c r="AE70" i="5"/>
  <c r="AD70" i="5"/>
  <c r="AC70" i="5"/>
  <c r="AB70" i="5"/>
  <c r="AA70" i="5"/>
  <c r="Z70" i="5"/>
  <c r="Y70" i="5"/>
  <c r="X70" i="5"/>
  <c r="W70" i="5"/>
  <c r="V70" i="5"/>
  <c r="U70" i="5"/>
  <c r="T70" i="5"/>
  <c r="S70" i="5"/>
  <c r="R70" i="5"/>
  <c r="Q70" i="5"/>
  <c r="P70" i="5"/>
  <c r="O70" i="5"/>
  <c r="N70" i="5"/>
  <c r="M70" i="5"/>
  <c r="L70" i="5"/>
  <c r="J70" i="5"/>
  <c r="I70" i="5"/>
  <c r="H70" i="5"/>
  <c r="AG70" i="5" s="1"/>
  <c r="G70" i="5"/>
  <c r="AJ70" i="5" s="1"/>
  <c r="F70" i="5"/>
  <c r="E70" i="5"/>
  <c r="D70" i="5"/>
  <c r="C70" i="5"/>
  <c r="AE69" i="5"/>
  <c r="AD69" i="5"/>
  <c r="AC69" i="5"/>
  <c r="AB69" i="5"/>
  <c r="AA69" i="5"/>
  <c r="Z69" i="5"/>
  <c r="Y69" i="5"/>
  <c r="X69" i="5"/>
  <c r="W69" i="5"/>
  <c r="V69" i="5"/>
  <c r="U69" i="5"/>
  <c r="T69" i="5"/>
  <c r="S69" i="5"/>
  <c r="R69" i="5"/>
  <c r="Q69" i="5"/>
  <c r="P69" i="5"/>
  <c r="O69" i="5"/>
  <c r="N69" i="5"/>
  <c r="M69" i="5"/>
  <c r="L69" i="5"/>
  <c r="J69" i="5"/>
  <c r="I69" i="5"/>
  <c r="H69" i="5"/>
  <c r="AI69" i="5" s="1"/>
  <c r="G69" i="5"/>
  <c r="AJ69" i="5" s="1"/>
  <c r="F69" i="5"/>
  <c r="E69" i="5"/>
  <c r="D69" i="5"/>
  <c r="C69" i="5"/>
  <c r="AE68" i="5"/>
  <c r="AD68" i="5"/>
  <c r="AC68" i="5"/>
  <c r="AB68" i="5"/>
  <c r="AA68" i="5"/>
  <c r="Z68" i="5"/>
  <c r="Y68" i="5"/>
  <c r="X68" i="5"/>
  <c r="W68" i="5"/>
  <c r="V68" i="5"/>
  <c r="U68" i="5"/>
  <c r="T68" i="5"/>
  <c r="S68" i="5"/>
  <c r="R68" i="5"/>
  <c r="Q68" i="5"/>
  <c r="P68" i="5"/>
  <c r="O68" i="5"/>
  <c r="N68" i="5"/>
  <c r="M68" i="5"/>
  <c r="L68" i="5"/>
  <c r="J68" i="5"/>
  <c r="I68" i="5"/>
  <c r="H68" i="5"/>
  <c r="AI68" i="5" s="1"/>
  <c r="G68" i="5"/>
  <c r="AJ68" i="5" s="1"/>
  <c r="F68" i="5"/>
  <c r="E68" i="5"/>
  <c r="D68" i="5"/>
  <c r="C68" i="5"/>
  <c r="AE67" i="5"/>
  <c r="AD67" i="5"/>
  <c r="AC67" i="5"/>
  <c r="AB67" i="5"/>
  <c r="AA67" i="5"/>
  <c r="Z67" i="5"/>
  <c r="Y67" i="5"/>
  <c r="X67" i="5"/>
  <c r="W67" i="5"/>
  <c r="V67" i="5"/>
  <c r="U67" i="5"/>
  <c r="T67" i="5"/>
  <c r="S67" i="5"/>
  <c r="R67" i="5"/>
  <c r="Q67" i="5"/>
  <c r="P67" i="5"/>
  <c r="O67" i="5"/>
  <c r="N67" i="5"/>
  <c r="M67" i="5"/>
  <c r="L67" i="5"/>
  <c r="J67" i="5"/>
  <c r="I67" i="5"/>
  <c r="H67" i="5"/>
  <c r="AI67" i="5" s="1"/>
  <c r="G67" i="5"/>
  <c r="AJ67" i="5" s="1"/>
  <c r="F67" i="5"/>
  <c r="E67" i="5"/>
  <c r="D67" i="5"/>
  <c r="C67" i="5"/>
  <c r="AE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J66" i="5"/>
  <c r="I66" i="5"/>
  <c r="H66" i="5"/>
  <c r="AG66" i="5" s="1"/>
  <c r="G66" i="5"/>
  <c r="AJ66" i="5" s="1"/>
  <c r="F66" i="5"/>
  <c r="E66" i="5"/>
  <c r="D66" i="5"/>
  <c r="C66" i="5"/>
  <c r="AE65" i="5"/>
  <c r="AD65" i="5"/>
  <c r="AC65" i="5"/>
  <c r="AB65" i="5"/>
  <c r="AA65" i="5"/>
  <c r="Z65" i="5"/>
  <c r="Y65" i="5"/>
  <c r="X65" i="5"/>
  <c r="W65" i="5"/>
  <c r="V65" i="5"/>
  <c r="U65" i="5"/>
  <c r="T65" i="5"/>
  <c r="S65" i="5"/>
  <c r="R65" i="5"/>
  <c r="Q65" i="5"/>
  <c r="P65" i="5"/>
  <c r="O65" i="5"/>
  <c r="N65" i="5"/>
  <c r="M65" i="5"/>
  <c r="L65" i="5"/>
  <c r="J65" i="5"/>
  <c r="I65" i="5"/>
  <c r="H65" i="5"/>
  <c r="AI65" i="5" s="1"/>
  <c r="G65" i="5"/>
  <c r="AJ65" i="5" s="1"/>
  <c r="F65" i="5"/>
  <c r="E65" i="5"/>
  <c r="D65" i="5"/>
  <c r="C65" i="5"/>
  <c r="AE64" i="5"/>
  <c r="AD64" i="5"/>
  <c r="AC64" i="5"/>
  <c r="AB64" i="5"/>
  <c r="AA64" i="5"/>
  <c r="Z64" i="5"/>
  <c r="Y64" i="5"/>
  <c r="X64" i="5"/>
  <c r="W64" i="5"/>
  <c r="V64" i="5"/>
  <c r="U64" i="5"/>
  <c r="T64" i="5"/>
  <c r="S64" i="5"/>
  <c r="R64" i="5"/>
  <c r="Q64" i="5"/>
  <c r="P64" i="5"/>
  <c r="O64" i="5"/>
  <c r="N64" i="5"/>
  <c r="M64" i="5"/>
  <c r="L64" i="5"/>
  <c r="J64" i="5"/>
  <c r="I64" i="5"/>
  <c r="H64" i="5"/>
  <c r="AI64" i="5" s="1"/>
  <c r="G64" i="5"/>
  <c r="AJ64" i="5" s="1"/>
  <c r="F64" i="5"/>
  <c r="E64" i="5"/>
  <c r="D64" i="5"/>
  <c r="C64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N63" i="5"/>
  <c r="M63" i="5"/>
  <c r="L63" i="5"/>
  <c r="J63" i="5"/>
  <c r="I63" i="5"/>
  <c r="H63" i="5"/>
  <c r="AI63" i="5" s="1"/>
  <c r="G63" i="5"/>
  <c r="AJ63" i="5" s="1"/>
  <c r="F63" i="5"/>
  <c r="E63" i="5"/>
  <c r="D63" i="5"/>
  <c r="C63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J62" i="5"/>
  <c r="I62" i="5"/>
  <c r="H62" i="5"/>
  <c r="AG62" i="5" s="1"/>
  <c r="G62" i="5"/>
  <c r="AJ62" i="5" s="1"/>
  <c r="F62" i="5"/>
  <c r="E62" i="5"/>
  <c r="D62" i="5"/>
  <c r="C62" i="5"/>
  <c r="AE61" i="5"/>
  <c r="AD61" i="5"/>
  <c r="AC61" i="5"/>
  <c r="AB61" i="5"/>
  <c r="AA61" i="5"/>
  <c r="Z61" i="5"/>
  <c r="Y61" i="5"/>
  <c r="X61" i="5"/>
  <c r="W61" i="5"/>
  <c r="V61" i="5"/>
  <c r="U61" i="5"/>
  <c r="T61" i="5"/>
  <c r="S61" i="5"/>
  <c r="R61" i="5"/>
  <c r="Q61" i="5"/>
  <c r="P61" i="5"/>
  <c r="O61" i="5"/>
  <c r="N61" i="5"/>
  <c r="M61" i="5"/>
  <c r="L61" i="5"/>
  <c r="J61" i="5"/>
  <c r="I61" i="5"/>
  <c r="H61" i="5"/>
  <c r="AI61" i="5" s="1"/>
  <c r="G61" i="5"/>
  <c r="AJ61" i="5" s="1"/>
  <c r="F61" i="5"/>
  <c r="E61" i="5"/>
  <c r="D61" i="5"/>
  <c r="C61" i="5"/>
  <c r="AE60" i="5"/>
  <c r="AD60" i="5"/>
  <c r="AC60" i="5"/>
  <c r="AB60" i="5"/>
  <c r="AA60" i="5"/>
  <c r="Z60" i="5"/>
  <c r="Y60" i="5"/>
  <c r="X60" i="5"/>
  <c r="W60" i="5"/>
  <c r="V60" i="5"/>
  <c r="U60" i="5"/>
  <c r="T60" i="5"/>
  <c r="S60" i="5"/>
  <c r="R60" i="5"/>
  <c r="Q60" i="5"/>
  <c r="P60" i="5"/>
  <c r="O60" i="5"/>
  <c r="N60" i="5"/>
  <c r="M60" i="5"/>
  <c r="L60" i="5"/>
  <c r="J60" i="5"/>
  <c r="I60" i="5"/>
  <c r="H60" i="5"/>
  <c r="AI60" i="5" s="1"/>
  <c r="G60" i="5"/>
  <c r="AJ60" i="5" s="1"/>
  <c r="F60" i="5"/>
  <c r="E60" i="5"/>
  <c r="D60" i="5"/>
  <c r="C60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J59" i="5"/>
  <c r="I59" i="5"/>
  <c r="H59" i="5"/>
  <c r="AI59" i="5" s="1"/>
  <c r="G59" i="5"/>
  <c r="AJ59" i="5" s="1"/>
  <c r="F59" i="5"/>
  <c r="E59" i="5"/>
  <c r="D59" i="5"/>
  <c r="C59" i="5"/>
  <c r="AE58" i="5"/>
  <c r="AD58" i="5"/>
  <c r="AC58" i="5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J58" i="5"/>
  <c r="I58" i="5"/>
  <c r="H58" i="5"/>
  <c r="AG58" i="5" s="1"/>
  <c r="G58" i="5"/>
  <c r="AJ58" i="5" s="1"/>
  <c r="F58" i="5"/>
  <c r="E58" i="5"/>
  <c r="D58" i="5"/>
  <c r="C58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J57" i="5"/>
  <c r="I57" i="5"/>
  <c r="H57" i="5"/>
  <c r="AI57" i="5" s="1"/>
  <c r="G57" i="5"/>
  <c r="AJ57" i="5" s="1"/>
  <c r="F57" i="5"/>
  <c r="E57" i="5"/>
  <c r="D57" i="5"/>
  <c r="C57" i="5"/>
  <c r="U56" i="5"/>
  <c r="T56" i="5"/>
  <c r="S56" i="5"/>
  <c r="R56" i="5"/>
  <c r="Q56" i="5"/>
  <c r="P56" i="5"/>
  <c r="O56" i="5"/>
  <c r="N56" i="5"/>
  <c r="M56" i="5"/>
  <c r="L56" i="5"/>
  <c r="J56" i="5"/>
  <c r="I56" i="5"/>
  <c r="H56" i="5"/>
  <c r="G56" i="5"/>
  <c r="F56" i="5"/>
  <c r="E56" i="5"/>
  <c r="D56" i="5"/>
  <c r="C56" i="5"/>
  <c r="U55" i="5"/>
  <c r="T55" i="5"/>
  <c r="S55" i="5"/>
  <c r="R55" i="5"/>
  <c r="Q55" i="5"/>
  <c r="P55" i="5"/>
  <c r="O55" i="5"/>
  <c r="N55" i="5"/>
  <c r="M55" i="5"/>
  <c r="L55" i="5"/>
  <c r="J55" i="5"/>
  <c r="I55" i="5"/>
  <c r="H55" i="5"/>
  <c r="G55" i="5"/>
  <c r="F55" i="5"/>
  <c r="E55" i="5"/>
  <c r="D55" i="5"/>
  <c r="C55" i="5"/>
  <c r="U54" i="5"/>
  <c r="T54" i="5"/>
  <c r="S54" i="5"/>
  <c r="R54" i="5"/>
  <c r="Q54" i="5"/>
  <c r="P54" i="5"/>
  <c r="O54" i="5"/>
  <c r="N54" i="5"/>
  <c r="M54" i="5"/>
  <c r="L54" i="5"/>
  <c r="J54" i="5"/>
  <c r="I54" i="5"/>
  <c r="H54" i="5"/>
  <c r="G54" i="5"/>
  <c r="F54" i="5"/>
  <c r="E54" i="5"/>
  <c r="D54" i="5"/>
  <c r="C54" i="5"/>
  <c r="U53" i="5"/>
  <c r="T53" i="5"/>
  <c r="S53" i="5"/>
  <c r="R53" i="5"/>
  <c r="Q53" i="5"/>
  <c r="P53" i="5"/>
  <c r="O53" i="5"/>
  <c r="N53" i="5"/>
  <c r="M53" i="5"/>
  <c r="L53" i="5"/>
  <c r="J53" i="5"/>
  <c r="I53" i="5"/>
  <c r="H53" i="5"/>
  <c r="G53" i="5"/>
  <c r="F53" i="5"/>
  <c r="E53" i="5"/>
  <c r="D53" i="5"/>
  <c r="C53" i="5"/>
  <c r="U52" i="5"/>
  <c r="T52" i="5"/>
  <c r="S52" i="5"/>
  <c r="R52" i="5"/>
  <c r="Q52" i="5"/>
  <c r="P52" i="5"/>
  <c r="O52" i="5"/>
  <c r="N52" i="5"/>
  <c r="M52" i="5"/>
  <c r="L52" i="5"/>
  <c r="J52" i="5"/>
  <c r="I52" i="5"/>
  <c r="H52" i="5"/>
  <c r="G52" i="5"/>
  <c r="F52" i="5"/>
  <c r="E52" i="5"/>
  <c r="D52" i="5"/>
  <c r="C52" i="5"/>
  <c r="U51" i="5"/>
  <c r="T51" i="5"/>
  <c r="S51" i="5"/>
  <c r="R51" i="5"/>
  <c r="Q51" i="5"/>
  <c r="P51" i="5"/>
  <c r="O51" i="5"/>
  <c r="N51" i="5"/>
  <c r="M51" i="5"/>
  <c r="L51" i="5"/>
  <c r="J51" i="5"/>
  <c r="I51" i="5"/>
  <c r="H51" i="5"/>
  <c r="G51" i="5"/>
  <c r="F51" i="5"/>
  <c r="E51" i="5"/>
  <c r="D51" i="5"/>
  <c r="C51" i="5"/>
  <c r="U50" i="5"/>
  <c r="T50" i="5"/>
  <c r="S50" i="5"/>
  <c r="R50" i="5"/>
  <c r="Q50" i="5"/>
  <c r="P50" i="5"/>
  <c r="O50" i="5"/>
  <c r="N50" i="5"/>
  <c r="M50" i="5"/>
  <c r="L50" i="5"/>
  <c r="J50" i="5"/>
  <c r="I50" i="5"/>
  <c r="H50" i="5"/>
  <c r="G50" i="5"/>
  <c r="F50" i="5"/>
  <c r="E50" i="5"/>
  <c r="D50" i="5"/>
  <c r="C50" i="5"/>
  <c r="U49" i="5"/>
  <c r="T49" i="5"/>
  <c r="S49" i="5"/>
  <c r="R49" i="5"/>
  <c r="Q49" i="5"/>
  <c r="P49" i="5"/>
  <c r="O49" i="5"/>
  <c r="N49" i="5"/>
  <c r="M49" i="5"/>
  <c r="L49" i="5"/>
  <c r="J49" i="5"/>
  <c r="I49" i="5"/>
  <c r="H49" i="5"/>
  <c r="G49" i="5"/>
  <c r="F49" i="5"/>
  <c r="E49" i="5"/>
  <c r="D49" i="5"/>
  <c r="C49" i="5"/>
  <c r="U48" i="5"/>
  <c r="T48" i="5"/>
  <c r="S48" i="5"/>
  <c r="R48" i="5"/>
  <c r="Q48" i="5"/>
  <c r="P48" i="5"/>
  <c r="O48" i="5"/>
  <c r="N48" i="5"/>
  <c r="M48" i="5"/>
  <c r="L48" i="5"/>
  <c r="J48" i="5"/>
  <c r="I48" i="5"/>
  <c r="H48" i="5"/>
  <c r="G48" i="5"/>
  <c r="F48" i="5"/>
  <c r="E48" i="5"/>
  <c r="D48" i="5"/>
  <c r="C48" i="5"/>
  <c r="U47" i="5"/>
  <c r="T47" i="5"/>
  <c r="S47" i="5"/>
  <c r="R47" i="5"/>
  <c r="Q47" i="5"/>
  <c r="P47" i="5"/>
  <c r="O47" i="5"/>
  <c r="N47" i="5"/>
  <c r="M47" i="5"/>
  <c r="L47" i="5"/>
  <c r="J47" i="5"/>
  <c r="I47" i="5"/>
  <c r="H47" i="5"/>
  <c r="G47" i="5"/>
  <c r="F47" i="5"/>
  <c r="E47" i="5"/>
  <c r="D47" i="5"/>
  <c r="C47" i="5"/>
  <c r="U46" i="5"/>
  <c r="T46" i="5"/>
  <c r="S46" i="5"/>
  <c r="R46" i="5"/>
  <c r="Q46" i="5"/>
  <c r="P46" i="5"/>
  <c r="O46" i="5"/>
  <c r="N46" i="5"/>
  <c r="M46" i="5"/>
  <c r="L46" i="5"/>
  <c r="J46" i="5"/>
  <c r="I46" i="5"/>
  <c r="H46" i="5"/>
  <c r="G46" i="5"/>
  <c r="F46" i="5"/>
  <c r="E46" i="5"/>
  <c r="D46" i="5"/>
  <c r="C46" i="5"/>
  <c r="U45" i="5"/>
  <c r="T45" i="5"/>
  <c r="S45" i="5"/>
  <c r="R45" i="5"/>
  <c r="Q45" i="5"/>
  <c r="P45" i="5"/>
  <c r="O45" i="5"/>
  <c r="N45" i="5"/>
  <c r="M45" i="5"/>
  <c r="L45" i="5"/>
  <c r="J45" i="5"/>
  <c r="I45" i="5"/>
  <c r="H45" i="5"/>
  <c r="G45" i="5"/>
  <c r="F45" i="5"/>
  <c r="E45" i="5"/>
  <c r="D45" i="5"/>
  <c r="C45" i="5"/>
  <c r="U44" i="5"/>
  <c r="T44" i="5"/>
  <c r="S44" i="5"/>
  <c r="R44" i="5"/>
  <c r="Q44" i="5"/>
  <c r="P44" i="5"/>
  <c r="O44" i="5"/>
  <c r="N44" i="5"/>
  <c r="M44" i="5"/>
  <c r="L44" i="5"/>
  <c r="J44" i="5"/>
  <c r="I44" i="5"/>
  <c r="H44" i="5"/>
  <c r="G44" i="5"/>
  <c r="F44" i="5"/>
  <c r="E44" i="5"/>
  <c r="D44" i="5"/>
  <c r="C44" i="5"/>
  <c r="U43" i="5"/>
  <c r="T43" i="5"/>
  <c r="S43" i="5"/>
  <c r="R43" i="5"/>
  <c r="Q43" i="5"/>
  <c r="P43" i="5"/>
  <c r="O43" i="5"/>
  <c r="N43" i="5"/>
  <c r="M43" i="5"/>
  <c r="L43" i="5"/>
  <c r="J43" i="5"/>
  <c r="I43" i="5"/>
  <c r="H43" i="5"/>
  <c r="G43" i="5"/>
  <c r="F43" i="5"/>
  <c r="E43" i="5"/>
  <c r="D43" i="5"/>
  <c r="C43" i="5"/>
  <c r="U42" i="5"/>
  <c r="T42" i="5"/>
  <c r="S42" i="5"/>
  <c r="R42" i="5"/>
  <c r="Q42" i="5"/>
  <c r="P42" i="5"/>
  <c r="O42" i="5"/>
  <c r="N42" i="5"/>
  <c r="M42" i="5"/>
  <c r="L42" i="5"/>
  <c r="J42" i="5"/>
  <c r="I42" i="5"/>
  <c r="H42" i="5"/>
  <c r="G42" i="5"/>
  <c r="F42" i="5"/>
  <c r="E42" i="5"/>
  <c r="D42" i="5"/>
  <c r="C42" i="5"/>
  <c r="U41" i="5"/>
  <c r="T41" i="5"/>
  <c r="S41" i="5"/>
  <c r="R41" i="5"/>
  <c r="Q41" i="5"/>
  <c r="P41" i="5"/>
  <c r="O41" i="5"/>
  <c r="N41" i="5"/>
  <c r="M41" i="5"/>
  <c r="L41" i="5"/>
  <c r="J41" i="5"/>
  <c r="I41" i="5"/>
  <c r="H41" i="5"/>
  <c r="G41" i="5"/>
  <c r="F41" i="5"/>
  <c r="E41" i="5"/>
  <c r="D41" i="5"/>
  <c r="C41" i="5"/>
  <c r="U40" i="5"/>
  <c r="T40" i="5"/>
  <c r="S40" i="5"/>
  <c r="R40" i="5"/>
  <c r="Q40" i="5"/>
  <c r="P40" i="5"/>
  <c r="O40" i="5"/>
  <c r="N40" i="5"/>
  <c r="M40" i="5"/>
  <c r="L40" i="5"/>
  <c r="J40" i="5"/>
  <c r="I40" i="5"/>
  <c r="H40" i="5"/>
  <c r="G40" i="5"/>
  <c r="F40" i="5"/>
  <c r="E40" i="5"/>
  <c r="D40" i="5"/>
  <c r="C40" i="5"/>
  <c r="U39" i="5"/>
  <c r="T39" i="5"/>
  <c r="S39" i="5"/>
  <c r="R39" i="5"/>
  <c r="Q39" i="5"/>
  <c r="P39" i="5"/>
  <c r="O39" i="5"/>
  <c r="N39" i="5"/>
  <c r="M39" i="5"/>
  <c r="L39" i="5"/>
  <c r="J39" i="5"/>
  <c r="I39" i="5"/>
  <c r="H39" i="5"/>
  <c r="G39" i="5"/>
  <c r="F39" i="5"/>
  <c r="E39" i="5"/>
  <c r="D39" i="5"/>
  <c r="C39" i="5"/>
  <c r="U38" i="5"/>
  <c r="T38" i="5"/>
  <c r="S38" i="5"/>
  <c r="R38" i="5"/>
  <c r="Q38" i="5"/>
  <c r="P38" i="5"/>
  <c r="O38" i="5"/>
  <c r="N38" i="5"/>
  <c r="M38" i="5"/>
  <c r="L38" i="5"/>
  <c r="J38" i="5"/>
  <c r="I38" i="5"/>
  <c r="H38" i="5"/>
  <c r="G38" i="5"/>
  <c r="F38" i="5"/>
  <c r="E38" i="5"/>
  <c r="D38" i="5"/>
  <c r="C38" i="5"/>
  <c r="U37" i="5"/>
  <c r="T37" i="5"/>
  <c r="S37" i="5"/>
  <c r="R37" i="5"/>
  <c r="Q37" i="5"/>
  <c r="P37" i="5"/>
  <c r="O37" i="5"/>
  <c r="N37" i="5"/>
  <c r="M37" i="5"/>
  <c r="L37" i="5"/>
  <c r="J37" i="5"/>
  <c r="I37" i="5"/>
  <c r="H37" i="5"/>
  <c r="G37" i="5"/>
  <c r="F37" i="5"/>
  <c r="E37" i="5"/>
  <c r="D37" i="5"/>
  <c r="C37" i="5"/>
  <c r="U36" i="5"/>
  <c r="T36" i="5"/>
  <c r="S36" i="5"/>
  <c r="R36" i="5"/>
  <c r="Q36" i="5"/>
  <c r="P36" i="5"/>
  <c r="O36" i="5"/>
  <c r="N36" i="5"/>
  <c r="M36" i="5"/>
  <c r="L36" i="5"/>
  <c r="J36" i="5"/>
  <c r="I36" i="5"/>
  <c r="H36" i="5"/>
  <c r="G36" i="5"/>
  <c r="F36" i="5"/>
  <c r="E36" i="5"/>
  <c r="D36" i="5"/>
  <c r="C36" i="5"/>
  <c r="U35" i="5"/>
  <c r="T35" i="5"/>
  <c r="S35" i="5"/>
  <c r="R35" i="5"/>
  <c r="Q35" i="5"/>
  <c r="P35" i="5"/>
  <c r="O35" i="5"/>
  <c r="N35" i="5"/>
  <c r="M35" i="5"/>
  <c r="L35" i="5"/>
  <c r="J35" i="5"/>
  <c r="I35" i="5"/>
  <c r="H35" i="5"/>
  <c r="G35" i="5"/>
  <c r="F35" i="5"/>
  <c r="E35" i="5"/>
  <c r="D35" i="5"/>
  <c r="C35" i="5"/>
  <c r="U34" i="5"/>
  <c r="T34" i="5"/>
  <c r="S34" i="5"/>
  <c r="R34" i="5"/>
  <c r="Q34" i="5"/>
  <c r="P34" i="5"/>
  <c r="O34" i="5"/>
  <c r="N34" i="5"/>
  <c r="M34" i="5"/>
  <c r="L34" i="5"/>
  <c r="J34" i="5"/>
  <c r="I34" i="5"/>
  <c r="H34" i="5"/>
  <c r="G34" i="5"/>
  <c r="F34" i="5"/>
  <c r="E34" i="5"/>
  <c r="D34" i="5"/>
  <c r="C34" i="5"/>
  <c r="U33" i="5"/>
  <c r="T33" i="5"/>
  <c r="S33" i="5"/>
  <c r="R33" i="5"/>
  <c r="Q33" i="5"/>
  <c r="P33" i="5"/>
  <c r="O33" i="5"/>
  <c r="N33" i="5"/>
  <c r="M33" i="5"/>
  <c r="L33" i="5"/>
  <c r="J33" i="5"/>
  <c r="I33" i="5"/>
  <c r="H33" i="5"/>
  <c r="G33" i="5"/>
  <c r="F33" i="5"/>
  <c r="E33" i="5"/>
  <c r="D33" i="5"/>
  <c r="C33" i="5"/>
  <c r="U32" i="5"/>
  <c r="T32" i="5"/>
  <c r="S32" i="5"/>
  <c r="R32" i="5"/>
  <c r="Q32" i="5"/>
  <c r="P32" i="5"/>
  <c r="O32" i="5"/>
  <c r="N32" i="5"/>
  <c r="M32" i="5"/>
  <c r="L32" i="5"/>
  <c r="J32" i="5"/>
  <c r="I32" i="5"/>
  <c r="H32" i="5"/>
  <c r="G32" i="5"/>
  <c r="F32" i="5"/>
  <c r="E32" i="5"/>
  <c r="D32" i="5"/>
  <c r="C32" i="5"/>
  <c r="U31" i="5"/>
  <c r="T31" i="5"/>
  <c r="S31" i="5"/>
  <c r="R31" i="5"/>
  <c r="Q31" i="5"/>
  <c r="P31" i="5"/>
  <c r="O31" i="5"/>
  <c r="N31" i="5"/>
  <c r="M31" i="5"/>
  <c r="L31" i="5"/>
  <c r="J31" i="5"/>
  <c r="I31" i="5"/>
  <c r="H31" i="5"/>
  <c r="G31" i="5"/>
  <c r="F31" i="5"/>
  <c r="E31" i="5"/>
  <c r="D31" i="5"/>
  <c r="C31" i="5"/>
  <c r="U30" i="5"/>
  <c r="T30" i="5"/>
  <c r="S30" i="5"/>
  <c r="R30" i="5"/>
  <c r="Q30" i="5"/>
  <c r="P30" i="5"/>
  <c r="O30" i="5"/>
  <c r="N30" i="5"/>
  <c r="M30" i="5"/>
  <c r="L30" i="5"/>
  <c r="J30" i="5"/>
  <c r="I30" i="5"/>
  <c r="H30" i="5"/>
  <c r="G30" i="5"/>
  <c r="F30" i="5"/>
  <c r="E30" i="5"/>
  <c r="D30" i="5"/>
  <c r="C30" i="5"/>
  <c r="U29" i="5"/>
  <c r="T29" i="5"/>
  <c r="S29" i="5"/>
  <c r="R29" i="5"/>
  <c r="Q29" i="5"/>
  <c r="P29" i="5"/>
  <c r="O29" i="5"/>
  <c r="N29" i="5"/>
  <c r="M29" i="5"/>
  <c r="L29" i="5"/>
  <c r="J29" i="5"/>
  <c r="I29" i="5"/>
  <c r="H29" i="5"/>
  <c r="G29" i="5"/>
  <c r="F29" i="5"/>
  <c r="E29" i="5"/>
  <c r="D29" i="5"/>
  <c r="C29" i="5"/>
  <c r="U28" i="5"/>
  <c r="T28" i="5"/>
  <c r="S28" i="5"/>
  <c r="R28" i="5"/>
  <c r="Q28" i="5"/>
  <c r="P28" i="5"/>
  <c r="O28" i="5"/>
  <c r="N28" i="5"/>
  <c r="M28" i="5"/>
  <c r="L28" i="5"/>
  <c r="J28" i="5"/>
  <c r="I28" i="5"/>
  <c r="H28" i="5"/>
  <c r="G28" i="5"/>
  <c r="F28" i="5"/>
  <c r="E28" i="5"/>
  <c r="D28" i="5"/>
  <c r="C28" i="5"/>
  <c r="U27" i="5"/>
  <c r="T27" i="5"/>
  <c r="S27" i="5"/>
  <c r="R27" i="5"/>
  <c r="Q27" i="5"/>
  <c r="P27" i="5"/>
  <c r="O27" i="5"/>
  <c r="N27" i="5"/>
  <c r="M27" i="5"/>
  <c r="L27" i="5"/>
  <c r="J27" i="5"/>
  <c r="I27" i="5"/>
  <c r="H27" i="5"/>
  <c r="G27" i="5"/>
  <c r="F27" i="5"/>
  <c r="E27" i="5"/>
  <c r="D27" i="5"/>
  <c r="C27" i="5"/>
  <c r="U26" i="5"/>
  <c r="T26" i="5"/>
  <c r="S26" i="5"/>
  <c r="R26" i="5"/>
  <c r="Q26" i="5"/>
  <c r="P26" i="5"/>
  <c r="O26" i="5"/>
  <c r="N26" i="5"/>
  <c r="M26" i="5"/>
  <c r="L26" i="5"/>
  <c r="J26" i="5"/>
  <c r="I26" i="5"/>
  <c r="H26" i="5"/>
  <c r="G26" i="5"/>
  <c r="F26" i="5"/>
  <c r="E26" i="5"/>
  <c r="D26" i="5"/>
  <c r="C26" i="5"/>
  <c r="U25" i="5"/>
  <c r="T25" i="5"/>
  <c r="S25" i="5"/>
  <c r="R25" i="5"/>
  <c r="Q25" i="5"/>
  <c r="P25" i="5"/>
  <c r="O25" i="5"/>
  <c r="N25" i="5"/>
  <c r="M25" i="5"/>
  <c r="L25" i="5"/>
  <c r="J25" i="5"/>
  <c r="I25" i="5"/>
  <c r="H25" i="5"/>
  <c r="G25" i="5"/>
  <c r="F25" i="5"/>
  <c r="E25" i="5"/>
  <c r="D25" i="5"/>
  <c r="C25" i="5"/>
  <c r="U24" i="5"/>
  <c r="T24" i="5"/>
  <c r="S24" i="5"/>
  <c r="R24" i="5"/>
  <c r="Q24" i="5"/>
  <c r="P24" i="5"/>
  <c r="O24" i="5"/>
  <c r="N24" i="5"/>
  <c r="M24" i="5"/>
  <c r="L24" i="5"/>
  <c r="J24" i="5"/>
  <c r="I24" i="5"/>
  <c r="H24" i="5"/>
  <c r="G24" i="5"/>
  <c r="F24" i="5"/>
  <c r="E24" i="5"/>
  <c r="D24" i="5"/>
  <c r="C24" i="5"/>
  <c r="U23" i="5"/>
  <c r="T23" i="5"/>
  <c r="S23" i="5"/>
  <c r="R23" i="5"/>
  <c r="Q23" i="5"/>
  <c r="P23" i="5"/>
  <c r="O23" i="5"/>
  <c r="N23" i="5"/>
  <c r="M23" i="5"/>
  <c r="L23" i="5"/>
  <c r="J23" i="5"/>
  <c r="I23" i="5"/>
  <c r="H23" i="5"/>
  <c r="G23" i="5"/>
  <c r="F23" i="5"/>
  <c r="E23" i="5"/>
  <c r="D23" i="5"/>
  <c r="C23" i="5"/>
  <c r="U22" i="5"/>
  <c r="T22" i="5"/>
  <c r="S22" i="5"/>
  <c r="R22" i="5"/>
  <c r="Q22" i="5"/>
  <c r="P22" i="5"/>
  <c r="O22" i="5"/>
  <c r="N22" i="5"/>
  <c r="M22" i="5"/>
  <c r="L22" i="5"/>
  <c r="J22" i="5"/>
  <c r="I22" i="5"/>
  <c r="H22" i="5"/>
  <c r="G22" i="5"/>
  <c r="F22" i="5"/>
  <c r="E22" i="5"/>
  <c r="D22" i="5"/>
  <c r="C22" i="5"/>
  <c r="U21" i="5"/>
  <c r="T21" i="5"/>
  <c r="S21" i="5"/>
  <c r="R21" i="5"/>
  <c r="Q21" i="5"/>
  <c r="P21" i="5"/>
  <c r="O21" i="5"/>
  <c r="N21" i="5"/>
  <c r="M21" i="5"/>
  <c r="L21" i="5"/>
  <c r="J21" i="5"/>
  <c r="I21" i="5"/>
  <c r="H21" i="5"/>
  <c r="G21" i="5"/>
  <c r="F21" i="5"/>
  <c r="E21" i="5"/>
  <c r="D21" i="5"/>
  <c r="C21" i="5"/>
  <c r="U20" i="5"/>
  <c r="T20" i="5"/>
  <c r="S20" i="5"/>
  <c r="R20" i="5"/>
  <c r="Q20" i="5"/>
  <c r="P20" i="5"/>
  <c r="O20" i="5"/>
  <c r="N20" i="5"/>
  <c r="M20" i="5"/>
  <c r="L20" i="5"/>
  <c r="J20" i="5"/>
  <c r="I20" i="5"/>
  <c r="H20" i="5"/>
  <c r="G20" i="5"/>
  <c r="F20" i="5"/>
  <c r="E20" i="5"/>
  <c r="D20" i="5"/>
  <c r="C20" i="5"/>
  <c r="U19" i="5"/>
  <c r="T19" i="5"/>
  <c r="S19" i="5"/>
  <c r="R19" i="5"/>
  <c r="Q19" i="5"/>
  <c r="P19" i="5"/>
  <c r="O19" i="5"/>
  <c r="N19" i="5"/>
  <c r="M19" i="5"/>
  <c r="L19" i="5"/>
  <c r="J19" i="5"/>
  <c r="I19" i="5"/>
  <c r="H19" i="5"/>
  <c r="G19" i="5"/>
  <c r="F19" i="5"/>
  <c r="E19" i="5"/>
  <c r="D19" i="5"/>
  <c r="C19" i="5"/>
  <c r="U18" i="5"/>
  <c r="T18" i="5"/>
  <c r="S18" i="5"/>
  <c r="R18" i="5"/>
  <c r="Q18" i="5"/>
  <c r="P18" i="5"/>
  <c r="O18" i="5"/>
  <c r="N18" i="5"/>
  <c r="M18" i="5"/>
  <c r="L18" i="5"/>
  <c r="J18" i="5"/>
  <c r="I18" i="5"/>
  <c r="H18" i="5"/>
  <c r="G18" i="5"/>
  <c r="F18" i="5"/>
  <c r="E18" i="5"/>
  <c r="D18" i="5"/>
  <c r="C18" i="5"/>
  <c r="U17" i="5"/>
  <c r="T17" i="5"/>
  <c r="S17" i="5"/>
  <c r="R17" i="5"/>
  <c r="Q17" i="5"/>
  <c r="P17" i="5"/>
  <c r="O17" i="5"/>
  <c r="N17" i="5"/>
  <c r="M17" i="5"/>
  <c r="L17" i="5"/>
  <c r="J17" i="5"/>
  <c r="I17" i="5"/>
  <c r="H17" i="5"/>
  <c r="G17" i="5"/>
  <c r="F17" i="5"/>
  <c r="E17" i="5"/>
  <c r="D17" i="5"/>
  <c r="C17" i="5"/>
  <c r="U16" i="5"/>
  <c r="T16" i="5"/>
  <c r="S16" i="5"/>
  <c r="R16" i="5"/>
  <c r="Q16" i="5"/>
  <c r="P16" i="5"/>
  <c r="O16" i="5"/>
  <c r="N16" i="5"/>
  <c r="M16" i="5"/>
  <c r="L16" i="5"/>
  <c r="J16" i="5"/>
  <c r="I16" i="5"/>
  <c r="H16" i="5"/>
  <c r="G16" i="5"/>
  <c r="F16" i="5"/>
  <c r="E16" i="5"/>
  <c r="D16" i="5"/>
  <c r="C16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J15" i="5"/>
  <c r="I15" i="5"/>
  <c r="H15" i="5"/>
  <c r="AG15" i="5" s="1"/>
  <c r="G15" i="5"/>
  <c r="AJ15" i="5" s="1"/>
  <c r="F15" i="5"/>
  <c r="E15" i="5"/>
  <c r="D15" i="5"/>
  <c r="C15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J14" i="5"/>
  <c r="I14" i="5"/>
  <c r="H14" i="5"/>
  <c r="AI14" i="5" s="1"/>
  <c r="G14" i="5"/>
  <c r="AJ14" i="5" s="1"/>
  <c r="F14" i="5"/>
  <c r="E14" i="5"/>
  <c r="D14" i="5"/>
  <c r="C14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J13" i="5"/>
  <c r="I13" i="5"/>
  <c r="H13" i="5"/>
  <c r="AI13" i="5" s="1"/>
  <c r="G13" i="5"/>
  <c r="AJ13" i="5" s="1"/>
  <c r="F13" i="5"/>
  <c r="E13" i="5"/>
  <c r="D13" i="5"/>
  <c r="C13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J12" i="5"/>
  <c r="I12" i="5"/>
  <c r="H12" i="5"/>
  <c r="AI12" i="5" s="1"/>
  <c r="G12" i="5"/>
  <c r="AJ12" i="5" s="1"/>
  <c r="F12" i="5"/>
  <c r="E12" i="5"/>
  <c r="D12" i="5"/>
  <c r="C12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J11" i="5"/>
  <c r="I11" i="5"/>
  <c r="H11" i="5"/>
  <c r="AG11" i="5" s="1"/>
  <c r="G11" i="5"/>
  <c r="AJ11" i="5" s="1"/>
  <c r="F11" i="5"/>
  <c r="E11" i="5"/>
  <c r="D11" i="5"/>
  <c r="C11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J10" i="5"/>
  <c r="I10" i="5"/>
  <c r="H10" i="5"/>
  <c r="AI10" i="5" s="1"/>
  <c r="G10" i="5"/>
  <c r="AJ10" i="5" s="1"/>
  <c r="F10" i="5"/>
  <c r="E10" i="5"/>
  <c r="D10" i="5"/>
  <c r="C10" i="5"/>
  <c r="IR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J9" i="5"/>
  <c r="I9" i="5"/>
  <c r="H9" i="5"/>
  <c r="AI9" i="5" s="1"/>
  <c r="G9" i="5"/>
  <c r="AJ9" i="5" s="1"/>
  <c r="F9" i="5"/>
  <c r="E9" i="5"/>
  <c r="D9" i="5"/>
  <c r="C9" i="5"/>
  <c r="IR8" i="5"/>
  <c r="AE8" i="5"/>
  <c r="AE109" i="5" s="1"/>
  <c r="AE108" i="5" s="1"/>
  <c r="AD8" i="5"/>
  <c r="AD109" i="5" s="1"/>
  <c r="AD108" i="5" s="1"/>
  <c r="AC8" i="5"/>
  <c r="AC109" i="5" s="1"/>
  <c r="AC108" i="5" s="1"/>
  <c r="AB8" i="5"/>
  <c r="AB109" i="5" s="1"/>
  <c r="AB108" i="5" s="1"/>
  <c r="AA8" i="5"/>
  <c r="AA109" i="5" s="1"/>
  <c r="AA108" i="5" s="1"/>
  <c r="Z8" i="5"/>
  <c r="Z109" i="5" s="1"/>
  <c r="Z108" i="5" s="1"/>
  <c r="M26" i="3" s="1"/>
  <c r="Y8" i="5"/>
  <c r="Y109" i="5" s="1"/>
  <c r="Y108" i="5" s="1"/>
  <c r="M25" i="3" s="1"/>
  <c r="X8" i="5"/>
  <c r="X109" i="5" s="1"/>
  <c r="X108" i="5" s="1"/>
  <c r="M24" i="3" s="1"/>
  <c r="W8" i="5"/>
  <c r="W109" i="5" s="1"/>
  <c r="W108" i="5" s="1"/>
  <c r="M23" i="3" s="1"/>
  <c r="V8" i="5"/>
  <c r="V109" i="5" s="1"/>
  <c r="V108" i="5" s="1"/>
  <c r="M22" i="3" s="1"/>
  <c r="U8" i="5"/>
  <c r="U109" i="5" s="1"/>
  <c r="U108" i="5" s="1"/>
  <c r="M21" i="3" s="1"/>
  <c r="AG19" i="3" s="1"/>
  <c r="AH19" i="3" s="1"/>
  <c r="T8" i="5"/>
  <c r="T109" i="5" s="1"/>
  <c r="T108" i="5" s="1"/>
  <c r="M20" i="3" s="1"/>
  <c r="AG18" i="3" s="1"/>
  <c r="AH18" i="3" s="1"/>
  <c r="S8" i="5"/>
  <c r="S109" i="5" s="1"/>
  <c r="S108" i="5" s="1"/>
  <c r="M19" i="3" s="1"/>
  <c r="AG17" i="3" s="1"/>
  <c r="AH17" i="3" s="1"/>
  <c r="R8" i="5"/>
  <c r="R109" i="5" s="1"/>
  <c r="R108" i="5" s="1"/>
  <c r="M18" i="3" s="1"/>
  <c r="AG16" i="3" s="1"/>
  <c r="AH16" i="3" s="1"/>
  <c r="Q8" i="5"/>
  <c r="Q109" i="5" s="1"/>
  <c r="Q108" i="5" s="1"/>
  <c r="M17" i="3" s="1"/>
  <c r="AG15" i="3" s="1"/>
  <c r="AH15" i="3" s="1"/>
  <c r="P8" i="5"/>
  <c r="P109" i="5" s="1"/>
  <c r="P108" i="5" s="1"/>
  <c r="M16" i="3" s="1"/>
  <c r="AG14" i="3" s="1"/>
  <c r="AH14" i="3" s="1"/>
  <c r="O8" i="5"/>
  <c r="O109" i="5" s="1"/>
  <c r="O108" i="5" s="1"/>
  <c r="M15" i="3" s="1"/>
  <c r="AG13" i="3" s="1"/>
  <c r="AH13" i="3" s="1"/>
  <c r="N8" i="5"/>
  <c r="N109" i="5" s="1"/>
  <c r="N108" i="5" s="1"/>
  <c r="M14" i="3" s="1"/>
  <c r="AG12" i="3" s="1"/>
  <c r="AH12" i="3" s="1"/>
  <c r="M8" i="5"/>
  <c r="M109" i="5" s="1"/>
  <c r="M108" i="5" s="1"/>
  <c r="M13" i="3" s="1"/>
  <c r="AG11" i="3" s="1"/>
  <c r="AH11" i="3" s="1"/>
  <c r="L8" i="5"/>
  <c r="L109" i="5" s="1"/>
  <c r="L108" i="5" s="1"/>
  <c r="J8" i="5"/>
  <c r="I8" i="5"/>
  <c r="H8" i="5"/>
  <c r="AI8" i="5" s="1"/>
  <c r="G8" i="5"/>
  <c r="AJ8" i="5" s="1"/>
  <c r="F8" i="5"/>
  <c r="E8" i="5"/>
  <c r="D8" i="5"/>
  <c r="C8" i="5"/>
  <c r="IR7" i="5"/>
  <c r="IR6" i="5"/>
  <c r="IR5" i="5"/>
  <c r="AE5" i="5"/>
  <c r="AD5" i="5"/>
  <c r="AC5" i="5"/>
  <c r="AB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B5" i="5"/>
  <c r="IR4" i="5"/>
  <c r="IQ3" i="5" s="1"/>
  <c r="AD4" i="5"/>
  <c r="AC4" i="5"/>
  <c r="AB4" i="5"/>
  <c r="AA4" i="5"/>
  <c r="Z4" i="5"/>
  <c r="Y4" i="5"/>
  <c r="W4" i="5"/>
  <c r="V4" i="5"/>
  <c r="T4" i="5"/>
  <c r="R4" i="5"/>
  <c r="P4" i="5"/>
  <c r="N4" i="5"/>
  <c r="L4" i="5"/>
  <c r="B4" i="5"/>
  <c r="B3" i="5"/>
  <c r="B2" i="5"/>
  <c r="B1" i="5"/>
  <c r="C95" i="4"/>
  <c r="E95" i="4" s="1"/>
  <c r="B95" i="4"/>
  <c r="C94" i="4"/>
  <c r="E94" i="4" s="1"/>
  <c r="B94" i="4"/>
  <c r="C93" i="4"/>
  <c r="E93" i="4" s="1"/>
  <c r="B93" i="4"/>
  <c r="C92" i="4"/>
  <c r="E92" i="4" s="1"/>
  <c r="B92" i="4"/>
  <c r="C91" i="4"/>
  <c r="E91" i="4" s="1"/>
  <c r="B91" i="4"/>
  <c r="C90" i="4"/>
  <c r="E90" i="4" s="1"/>
  <c r="B90" i="4"/>
  <c r="C89" i="4"/>
  <c r="E89" i="4" s="1"/>
  <c r="B89" i="4"/>
  <c r="C88" i="4"/>
  <c r="E88" i="4" s="1"/>
  <c r="B88" i="4"/>
  <c r="C87" i="4"/>
  <c r="E87" i="4" s="1"/>
  <c r="B87" i="4"/>
  <c r="C86" i="4"/>
  <c r="J68" i="4"/>
  <c r="I68" i="4"/>
  <c r="H68" i="4"/>
  <c r="AI68" i="4" s="1"/>
  <c r="G68" i="4"/>
  <c r="AJ68" i="4" s="1"/>
  <c r="F68" i="4"/>
  <c r="E68" i="4"/>
  <c r="D68" i="4"/>
  <c r="C68" i="4"/>
  <c r="J67" i="4"/>
  <c r="I67" i="4"/>
  <c r="H67" i="4"/>
  <c r="AI67" i="4" s="1"/>
  <c r="G67" i="4"/>
  <c r="AJ67" i="4" s="1"/>
  <c r="F67" i="4"/>
  <c r="E67" i="4"/>
  <c r="D67" i="4"/>
  <c r="C67" i="4"/>
  <c r="J66" i="4"/>
  <c r="I66" i="4"/>
  <c r="H66" i="4"/>
  <c r="AI66" i="4" s="1"/>
  <c r="G66" i="4"/>
  <c r="AJ66" i="4" s="1"/>
  <c r="F66" i="4"/>
  <c r="E66" i="4"/>
  <c r="D66" i="4"/>
  <c r="C66" i="4"/>
  <c r="J65" i="4"/>
  <c r="I65" i="4"/>
  <c r="H65" i="4"/>
  <c r="G65" i="4"/>
  <c r="AJ65" i="4" s="1"/>
  <c r="F65" i="4"/>
  <c r="E65" i="4"/>
  <c r="D65" i="4"/>
  <c r="C65" i="4"/>
  <c r="J64" i="4"/>
  <c r="I64" i="4"/>
  <c r="H64" i="4"/>
  <c r="AI64" i="4" s="1"/>
  <c r="G64" i="4"/>
  <c r="AJ64" i="4" s="1"/>
  <c r="F64" i="4"/>
  <c r="E64" i="4"/>
  <c r="D64" i="4"/>
  <c r="C64" i="4"/>
  <c r="J63" i="4"/>
  <c r="I63" i="4"/>
  <c r="H63" i="4"/>
  <c r="AI63" i="4" s="1"/>
  <c r="G63" i="4"/>
  <c r="AJ63" i="4" s="1"/>
  <c r="F63" i="4"/>
  <c r="E63" i="4"/>
  <c r="D63" i="4"/>
  <c r="C63" i="4"/>
  <c r="J62" i="4"/>
  <c r="I62" i="4"/>
  <c r="H62" i="4"/>
  <c r="AI62" i="4" s="1"/>
  <c r="G62" i="4"/>
  <c r="AJ62" i="4" s="1"/>
  <c r="F62" i="4"/>
  <c r="E62" i="4"/>
  <c r="D62" i="4"/>
  <c r="C62" i="4"/>
  <c r="J61" i="4"/>
  <c r="I61" i="4"/>
  <c r="H61" i="4"/>
  <c r="G61" i="4"/>
  <c r="AJ61" i="4" s="1"/>
  <c r="F61" i="4"/>
  <c r="E61" i="4"/>
  <c r="D61" i="4"/>
  <c r="C61" i="4"/>
  <c r="J60" i="4"/>
  <c r="I60" i="4"/>
  <c r="H60" i="4"/>
  <c r="AI60" i="4" s="1"/>
  <c r="G60" i="4"/>
  <c r="AJ60" i="4" s="1"/>
  <c r="F60" i="4"/>
  <c r="E60" i="4"/>
  <c r="D60" i="4"/>
  <c r="C60" i="4"/>
  <c r="J59" i="4"/>
  <c r="I59" i="4"/>
  <c r="H59" i="4"/>
  <c r="AI59" i="4" s="1"/>
  <c r="G59" i="4"/>
  <c r="AJ59" i="4" s="1"/>
  <c r="F59" i="4"/>
  <c r="E59" i="4"/>
  <c r="D59" i="4"/>
  <c r="C59" i="4"/>
  <c r="J58" i="4"/>
  <c r="I58" i="4"/>
  <c r="H58" i="4"/>
  <c r="AI58" i="4" s="1"/>
  <c r="G58" i="4"/>
  <c r="AJ58" i="4" s="1"/>
  <c r="F58" i="4"/>
  <c r="E58" i="4"/>
  <c r="D58" i="4"/>
  <c r="C58" i="4"/>
  <c r="J57" i="4"/>
  <c r="I57" i="4"/>
  <c r="H57" i="4"/>
  <c r="G57" i="4"/>
  <c r="AJ57" i="4" s="1"/>
  <c r="F57" i="4"/>
  <c r="E57" i="4"/>
  <c r="D57" i="4"/>
  <c r="C57" i="4"/>
  <c r="J56" i="4"/>
  <c r="I56" i="4"/>
  <c r="H56" i="4"/>
  <c r="AI56" i="4" s="1"/>
  <c r="G56" i="4"/>
  <c r="AJ56" i="4" s="1"/>
  <c r="F56" i="4"/>
  <c r="E56" i="4"/>
  <c r="D56" i="4"/>
  <c r="C56" i="4"/>
  <c r="J55" i="4"/>
  <c r="I55" i="4"/>
  <c r="H55" i="4"/>
  <c r="AI55" i="4" s="1"/>
  <c r="G55" i="4"/>
  <c r="AJ55" i="4" s="1"/>
  <c r="F55" i="4"/>
  <c r="E55" i="4"/>
  <c r="D55" i="4"/>
  <c r="C55" i="4"/>
  <c r="J54" i="4"/>
  <c r="I54" i="4"/>
  <c r="H54" i="4"/>
  <c r="AI54" i="4" s="1"/>
  <c r="G54" i="4"/>
  <c r="AJ54" i="4" s="1"/>
  <c r="F54" i="4"/>
  <c r="E54" i="4"/>
  <c r="D54" i="4"/>
  <c r="C54" i="4"/>
  <c r="J53" i="4"/>
  <c r="I53" i="4"/>
  <c r="H53" i="4"/>
  <c r="G53" i="4"/>
  <c r="AJ53" i="4" s="1"/>
  <c r="F53" i="4"/>
  <c r="E53" i="4"/>
  <c r="D53" i="4"/>
  <c r="C53" i="4"/>
  <c r="J52" i="4"/>
  <c r="I52" i="4"/>
  <c r="H52" i="4"/>
  <c r="AI52" i="4" s="1"/>
  <c r="G52" i="4"/>
  <c r="AJ52" i="4" s="1"/>
  <c r="F52" i="4"/>
  <c r="E52" i="4"/>
  <c r="D52" i="4"/>
  <c r="C52" i="4"/>
  <c r="J51" i="4"/>
  <c r="I51" i="4"/>
  <c r="H51" i="4"/>
  <c r="AI51" i="4" s="1"/>
  <c r="G51" i="4"/>
  <c r="AJ51" i="4" s="1"/>
  <c r="F51" i="4"/>
  <c r="E51" i="4"/>
  <c r="D51" i="4"/>
  <c r="C51" i="4"/>
  <c r="J50" i="4"/>
  <c r="I50" i="4"/>
  <c r="H50" i="4"/>
  <c r="AI50" i="4" s="1"/>
  <c r="G50" i="4"/>
  <c r="AJ50" i="4" s="1"/>
  <c r="F50" i="4"/>
  <c r="E50" i="4"/>
  <c r="D50" i="4"/>
  <c r="C50" i="4"/>
  <c r="J49" i="4"/>
  <c r="I49" i="4"/>
  <c r="H49" i="4"/>
  <c r="G49" i="4"/>
  <c r="AJ49" i="4" s="1"/>
  <c r="F49" i="4"/>
  <c r="E49" i="4"/>
  <c r="D49" i="4"/>
  <c r="C49" i="4"/>
  <c r="J48" i="4"/>
  <c r="I48" i="4"/>
  <c r="H48" i="4"/>
  <c r="AI48" i="4" s="1"/>
  <c r="G48" i="4"/>
  <c r="AJ48" i="4" s="1"/>
  <c r="F48" i="4"/>
  <c r="E48" i="4"/>
  <c r="D48" i="4"/>
  <c r="C48" i="4"/>
  <c r="J47" i="4"/>
  <c r="I47" i="4"/>
  <c r="H47" i="4"/>
  <c r="AI47" i="4" s="1"/>
  <c r="G47" i="4"/>
  <c r="AJ47" i="4" s="1"/>
  <c r="F47" i="4"/>
  <c r="E47" i="4"/>
  <c r="D47" i="4"/>
  <c r="C47" i="4"/>
  <c r="J46" i="4"/>
  <c r="I46" i="4"/>
  <c r="H46" i="4"/>
  <c r="AI46" i="4" s="1"/>
  <c r="G46" i="4"/>
  <c r="AJ46" i="4" s="1"/>
  <c r="F46" i="4"/>
  <c r="E46" i="4"/>
  <c r="D46" i="4"/>
  <c r="C46" i="4"/>
  <c r="J45" i="4"/>
  <c r="I45" i="4"/>
  <c r="H45" i="4"/>
  <c r="AG45" i="4" s="1"/>
  <c r="G45" i="4"/>
  <c r="AJ45" i="4" s="1"/>
  <c r="F45" i="4"/>
  <c r="E45" i="4"/>
  <c r="D45" i="4"/>
  <c r="C45" i="4"/>
  <c r="IR44" i="4"/>
  <c r="J44" i="4"/>
  <c r="I44" i="4"/>
  <c r="H44" i="4"/>
  <c r="G44" i="4"/>
  <c r="AJ44" i="4" s="1"/>
  <c r="F44" i="4"/>
  <c r="E44" i="4"/>
  <c r="D44" i="4"/>
  <c r="C44" i="4"/>
  <c r="IR43" i="4"/>
  <c r="J43" i="4"/>
  <c r="I43" i="4"/>
  <c r="H43" i="4"/>
  <c r="AG43" i="4" s="1"/>
  <c r="G43" i="4"/>
  <c r="AJ43" i="4" s="1"/>
  <c r="F43" i="4"/>
  <c r="E43" i="4"/>
  <c r="D43" i="4"/>
  <c r="C43" i="4"/>
  <c r="IR42" i="4"/>
  <c r="J42" i="4"/>
  <c r="I42" i="4"/>
  <c r="H42" i="4"/>
  <c r="AG42" i="4" s="1"/>
  <c r="G42" i="4"/>
  <c r="AJ42" i="4" s="1"/>
  <c r="F42" i="4"/>
  <c r="E42" i="4"/>
  <c r="D42" i="4"/>
  <c r="C42" i="4"/>
  <c r="IR41" i="4"/>
  <c r="J41" i="4"/>
  <c r="I41" i="4"/>
  <c r="H41" i="4"/>
  <c r="AG41" i="4" s="1"/>
  <c r="G41" i="4"/>
  <c r="AJ41" i="4" s="1"/>
  <c r="F41" i="4"/>
  <c r="E41" i="4"/>
  <c r="D41" i="4"/>
  <c r="C41" i="4"/>
  <c r="J40" i="4"/>
  <c r="I40" i="4"/>
  <c r="H40" i="4"/>
  <c r="AI40" i="4" s="1"/>
  <c r="G40" i="4"/>
  <c r="AJ40" i="4" s="1"/>
  <c r="F40" i="4"/>
  <c r="E40" i="4"/>
  <c r="D40" i="4"/>
  <c r="C40" i="4"/>
  <c r="J39" i="4"/>
  <c r="I39" i="4"/>
  <c r="H39" i="4"/>
  <c r="AI39" i="4" s="1"/>
  <c r="G39" i="4"/>
  <c r="AJ39" i="4" s="1"/>
  <c r="F39" i="4"/>
  <c r="E39" i="4"/>
  <c r="D39" i="4"/>
  <c r="C39" i="4"/>
  <c r="J38" i="4"/>
  <c r="I38" i="4"/>
  <c r="H38" i="4"/>
  <c r="AI38" i="4" s="1"/>
  <c r="G38" i="4"/>
  <c r="AJ38" i="4" s="1"/>
  <c r="F38" i="4"/>
  <c r="E38" i="4"/>
  <c r="D38" i="4"/>
  <c r="C38" i="4"/>
  <c r="J37" i="4"/>
  <c r="I37" i="4"/>
  <c r="H37" i="4"/>
  <c r="AG37" i="4" s="1"/>
  <c r="G37" i="4"/>
  <c r="AJ37" i="4" s="1"/>
  <c r="F37" i="4"/>
  <c r="E37" i="4"/>
  <c r="D37" i="4"/>
  <c r="C37" i="4"/>
  <c r="J36" i="4"/>
  <c r="I36" i="4"/>
  <c r="H36" i="4"/>
  <c r="AI36" i="4" s="1"/>
  <c r="G36" i="4"/>
  <c r="AJ36" i="4" s="1"/>
  <c r="F36" i="4"/>
  <c r="E36" i="4"/>
  <c r="D36" i="4"/>
  <c r="C36" i="4"/>
  <c r="J35" i="4"/>
  <c r="I35" i="4"/>
  <c r="H35" i="4"/>
  <c r="AI35" i="4" s="1"/>
  <c r="G35" i="4"/>
  <c r="AJ35" i="4" s="1"/>
  <c r="F35" i="4"/>
  <c r="E35" i="4"/>
  <c r="D35" i="4"/>
  <c r="C35" i="4"/>
  <c r="J34" i="4"/>
  <c r="I34" i="4"/>
  <c r="H34" i="4"/>
  <c r="AI34" i="4" s="1"/>
  <c r="G34" i="4"/>
  <c r="AJ34" i="4" s="1"/>
  <c r="F34" i="4"/>
  <c r="E34" i="4"/>
  <c r="D34" i="4"/>
  <c r="C34" i="4"/>
  <c r="J33" i="4"/>
  <c r="I33" i="4"/>
  <c r="H33" i="4"/>
  <c r="AG33" i="4" s="1"/>
  <c r="G33" i="4"/>
  <c r="AJ33" i="4" s="1"/>
  <c r="F33" i="4"/>
  <c r="E33" i="4"/>
  <c r="D33" i="4"/>
  <c r="C33" i="4"/>
  <c r="J32" i="4"/>
  <c r="I32" i="4"/>
  <c r="H32" i="4"/>
  <c r="AI32" i="4" s="1"/>
  <c r="G32" i="4"/>
  <c r="AJ32" i="4" s="1"/>
  <c r="F32" i="4"/>
  <c r="E32" i="4"/>
  <c r="D32" i="4"/>
  <c r="C32" i="4"/>
  <c r="J31" i="4"/>
  <c r="I31" i="4"/>
  <c r="H31" i="4"/>
  <c r="AI31" i="4" s="1"/>
  <c r="G31" i="4"/>
  <c r="AJ31" i="4" s="1"/>
  <c r="F31" i="4"/>
  <c r="E31" i="4"/>
  <c r="D31" i="4"/>
  <c r="C31" i="4"/>
  <c r="J30" i="4"/>
  <c r="I30" i="4"/>
  <c r="H30" i="4"/>
  <c r="AI30" i="4" s="1"/>
  <c r="G30" i="4"/>
  <c r="AJ30" i="4" s="1"/>
  <c r="F30" i="4"/>
  <c r="E30" i="4"/>
  <c r="D30" i="4"/>
  <c r="C30" i="4"/>
  <c r="J29" i="4"/>
  <c r="I29" i="4"/>
  <c r="H29" i="4"/>
  <c r="AG29" i="4" s="1"/>
  <c r="G29" i="4"/>
  <c r="AJ29" i="4" s="1"/>
  <c r="F29" i="4"/>
  <c r="E29" i="4"/>
  <c r="D29" i="4"/>
  <c r="C29" i="4"/>
  <c r="J28" i="4"/>
  <c r="I28" i="4"/>
  <c r="H28" i="4"/>
  <c r="AI28" i="4" s="1"/>
  <c r="G28" i="4"/>
  <c r="AJ28" i="4" s="1"/>
  <c r="F28" i="4"/>
  <c r="E28" i="4"/>
  <c r="D28" i="4"/>
  <c r="C28" i="4"/>
  <c r="J27" i="4"/>
  <c r="I27" i="4"/>
  <c r="H27" i="4"/>
  <c r="AI27" i="4" s="1"/>
  <c r="G27" i="4"/>
  <c r="AJ27" i="4" s="1"/>
  <c r="F27" i="4"/>
  <c r="E27" i="4"/>
  <c r="D27" i="4"/>
  <c r="C27" i="4"/>
  <c r="J26" i="4"/>
  <c r="I26" i="4"/>
  <c r="H26" i="4"/>
  <c r="AI26" i="4" s="1"/>
  <c r="G26" i="4"/>
  <c r="AJ26" i="4" s="1"/>
  <c r="F26" i="4"/>
  <c r="E26" i="4"/>
  <c r="D26" i="4"/>
  <c r="C26" i="4"/>
  <c r="J25" i="4"/>
  <c r="I25" i="4"/>
  <c r="H25" i="4"/>
  <c r="AG25" i="4" s="1"/>
  <c r="G25" i="4"/>
  <c r="AJ25" i="4" s="1"/>
  <c r="F25" i="4"/>
  <c r="E25" i="4"/>
  <c r="D25" i="4"/>
  <c r="C25" i="4"/>
  <c r="J24" i="4"/>
  <c r="I24" i="4"/>
  <c r="H24" i="4"/>
  <c r="AI24" i="4" s="1"/>
  <c r="G24" i="4"/>
  <c r="AJ24" i="4" s="1"/>
  <c r="F24" i="4"/>
  <c r="E24" i="4"/>
  <c r="D24" i="4"/>
  <c r="C24" i="4"/>
  <c r="J23" i="4"/>
  <c r="I23" i="4"/>
  <c r="H23" i="4"/>
  <c r="AI23" i="4" s="1"/>
  <c r="G23" i="4"/>
  <c r="AJ23" i="4" s="1"/>
  <c r="F23" i="4"/>
  <c r="E23" i="4"/>
  <c r="D23" i="4"/>
  <c r="C23" i="4"/>
  <c r="J22" i="4"/>
  <c r="I22" i="4"/>
  <c r="H22" i="4"/>
  <c r="AI22" i="4" s="1"/>
  <c r="G22" i="4"/>
  <c r="AJ22" i="4" s="1"/>
  <c r="F22" i="4"/>
  <c r="E22" i="4"/>
  <c r="D22" i="4"/>
  <c r="C22" i="4"/>
  <c r="J21" i="4"/>
  <c r="I21" i="4"/>
  <c r="H21" i="4"/>
  <c r="AG21" i="4" s="1"/>
  <c r="G21" i="4"/>
  <c r="AJ21" i="4" s="1"/>
  <c r="F21" i="4"/>
  <c r="E21" i="4"/>
  <c r="D21" i="4"/>
  <c r="C21" i="4"/>
  <c r="J20" i="4"/>
  <c r="I20" i="4"/>
  <c r="H20" i="4"/>
  <c r="AI20" i="4" s="1"/>
  <c r="G20" i="4"/>
  <c r="AJ20" i="4" s="1"/>
  <c r="F20" i="4"/>
  <c r="E20" i="4"/>
  <c r="D20" i="4"/>
  <c r="C20" i="4"/>
  <c r="J19" i="4"/>
  <c r="I19" i="4"/>
  <c r="H19" i="4"/>
  <c r="AI19" i="4" s="1"/>
  <c r="G19" i="4"/>
  <c r="AJ19" i="4" s="1"/>
  <c r="F19" i="4"/>
  <c r="E19" i="4"/>
  <c r="D19" i="4"/>
  <c r="C19" i="4"/>
  <c r="J18" i="4"/>
  <c r="I18" i="4"/>
  <c r="H18" i="4"/>
  <c r="AI18" i="4" s="1"/>
  <c r="G18" i="4"/>
  <c r="AJ18" i="4" s="1"/>
  <c r="F18" i="4"/>
  <c r="E18" i="4"/>
  <c r="D18" i="4"/>
  <c r="C18" i="4"/>
  <c r="J17" i="4"/>
  <c r="I17" i="4"/>
  <c r="H17" i="4"/>
  <c r="AG17" i="4" s="1"/>
  <c r="G17" i="4"/>
  <c r="AJ17" i="4" s="1"/>
  <c r="F17" i="4"/>
  <c r="E17" i="4"/>
  <c r="D17" i="4"/>
  <c r="C17" i="4"/>
  <c r="J16" i="4"/>
  <c r="I16" i="4"/>
  <c r="H16" i="4"/>
  <c r="AI16" i="4" s="1"/>
  <c r="G16" i="4"/>
  <c r="AJ16" i="4" s="1"/>
  <c r="F16" i="4"/>
  <c r="E16" i="4"/>
  <c r="D16" i="4"/>
  <c r="C16" i="4"/>
  <c r="J15" i="4"/>
  <c r="I15" i="4"/>
  <c r="H15" i="4"/>
  <c r="AI15" i="4" s="1"/>
  <c r="G15" i="4"/>
  <c r="AJ15" i="4" s="1"/>
  <c r="F15" i="4"/>
  <c r="E15" i="4"/>
  <c r="D15" i="4"/>
  <c r="C15" i="4"/>
  <c r="J14" i="4"/>
  <c r="I14" i="4"/>
  <c r="H14" i="4"/>
  <c r="AI14" i="4" s="1"/>
  <c r="G14" i="4"/>
  <c r="AJ14" i="4" s="1"/>
  <c r="F14" i="4"/>
  <c r="E14" i="4"/>
  <c r="D14" i="4"/>
  <c r="C14" i="4"/>
  <c r="J13" i="4"/>
  <c r="I13" i="4"/>
  <c r="H13" i="4"/>
  <c r="AG13" i="4" s="1"/>
  <c r="G13" i="4"/>
  <c r="AJ13" i="4" s="1"/>
  <c r="F13" i="4"/>
  <c r="E13" i="4"/>
  <c r="D13" i="4"/>
  <c r="C13" i="4"/>
  <c r="J12" i="4"/>
  <c r="I12" i="4"/>
  <c r="H12" i="4"/>
  <c r="AI12" i="4" s="1"/>
  <c r="G12" i="4"/>
  <c r="AJ12" i="4" s="1"/>
  <c r="F12" i="4"/>
  <c r="E12" i="4"/>
  <c r="D12" i="4"/>
  <c r="C12" i="4"/>
  <c r="J11" i="4"/>
  <c r="I11" i="4"/>
  <c r="H11" i="4"/>
  <c r="AI11" i="4" s="1"/>
  <c r="G11" i="4"/>
  <c r="AJ11" i="4" s="1"/>
  <c r="F11" i="4"/>
  <c r="E11" i="4"/>
  <c r="D11" i="4"/>
  <c r="C11" i="4"/>
  <c r="J10" i="4"/>
  <c r="I10" i="4"/>
  <c r="H10" i="4"/>
  <c r="AI10" i="4" s="1"/>
  <c r="G10" i="4"/>
  <c r="AJ10" i="4" s="1"/>
  <c r="F10" i="4"/>
  <c r="E10" i="4"/>
  <c r="D10" i="4"/>
  <c r="C10" i="4"/>
  <c r="IR9" i="4"/>
  <c r="J9" i="4"/>
  <c r="I9" i="4"/>
  <c r="H9" i="4"/>
  <c r="AI9" i="4" s="1"/>
  <c r="G9" i="4"/>
  <c r="AJ9" i="4" s="1"/>
  <c r="F9" i="4"/>
  <c r="E9" i="4"/>
  <c r="D9" i="4"/>
  <c r="C9" i="4"/>
  <c r="IR8" i="4"/>
  <c r="J8" i="4"/>
  <c r="I8" i="4"/>
  <c r="H8" i="4"/>
  <c r="AI8" i="4" s="1"/>
  <c r="G8" i="4"/>
  <c r="AJ8" i="4" s="1"/>
  <c r="F8" i="4"/>
  <c r="E8" i="4"/>
  <c r="D8" i="4"/>
  <c r="C8" i="4"/>
  <c r="IR7" i="4"/>
  <c r="IR6" i="4"/>
  <c r="IR5" i="4"/>
  <c r="IR4" i="4"/>
  <c r="B4" i="4"/>
  <c r="IQ3" i="4"/>
  <c r="B3" i="4"/>
  <c r="B2" i="4"/>
  <c r="B1" i="4"/>
  <c r="S38" i="3"/>
  <c r="O38" i="3"/>
  <c r="AH37" i="3"/>
  <c r="AF37" i="3"/>
  <c r="S37" i="3"/>
  <c r="O37" i="3"/>
  <c r="AH36" i="3"/>
  <c r="AF36" i="3"/>
  <c r="O36" i="3"/>
  <c r="D36" i="3"/>
  <c r="AH35" i="3"/>
  <c r="AF35" i="3"/>
  <c r="O35" i="3"/>
  <c r="AH34" i="3"/>
  <c r="AF34" i="3"/>
  <c r="O34" i="3"/>
  <c r="C34" i="3"/>
  <c r="AH33" i="3"/>
  <c r="AF33" i="3"/>
  <c r="M33" i="3"/>
  <c r="AH32" i="3"/>
  <c r="AF32" i="3"/>
  <c r="T32" i="3"/>
  <c r="M32" i="3"/>
  <c r="AH31" i="3"/>
  <c r="AF31" i="3"/>
  <c r="AA31" i="3"/>
  <c r="AH30" i="3"/>
  <c r="AF30" i="3"/>
  <c r="AA30" i="3"/>
  <c r="AH29" i="3"/>
  <c r="AF29" i="3"/>
  <c r="AH28" i="3"/>
  <c r="AF28" i="3"/>
  <c r="AB28" i="3"/>
  <c r="Z28" i="3"/>
  <c r="Q28" i="3"/>
  <c r="AH27" i="3"/>
  <c r="AF27" i="3"/>
  <c r="AH26" i="3"/>
  <c r="AF26" i="3"/>
  <c r="AC26" i="3"/>
  <c r="AB27" i="3" s="1"/>
  <c r="U26" i="3"/>
  <c r="S26" i="3"/>
  <c r="Y26" i="3" s="1"/>
  <c r="Q26" i="3"/>
  <c r="O26" i="3"/>
  <c r="P26" i="3" s="1"/>
  <c r="K26" i="3"/>
  <c r="L26" i="3" s="1"/>
  <c r="AH25" i="3"/>
  <c r="AF25" i="3"/>
  <c r="U25" i="3"/>
  <c r="S25" i="3"/>
  <c r="Y25" i="3" s="1"/>
  <c r="Q25" i="3"/>
  <c r="O25" i="3"/>
  <c r="V25" i="3" s="1"/>
  <c r="K25" i="3"/>
  <c r="L25" i="3" s="1"/>
  <c r="AH24" i="3"/>
  <c r="AF24" i="3"/>
  <c r="U24" i="3"/>
  <c r="S24" i="3"/>
  <c r="Y24" i="3" s="1"/>
  <c r="Q24" i="3"/>
  <c r="O24" i="3"/>
  <c r="P24" i="3" s="1"/>
  <c r="K24" i="3"/>
  <c r="L24" i="3" s="1"/>
  <c r="B24" i="3"/>
  <c r="AH23" i="3"/>
  <c r="AF23" i="3"/>
  <c r="U23" i="3"/>
  <c r="S23" i="3"/>
  <c r="Y23" i="3" s="1"/>
  <c r="Q23" i="3"/>
  <c r="O23" i="3"/>
  <c r="P23" i="3" s="1"/>
  <c r="K23" i="3"/>
  <c r="L23" i="3" s="1"/>
  <c r="AH22" i="3"/>
  <c r="AF22" i="3"/>
  <c r="U22" i="3"/>
  <c r="S22" i="3"/>
  <c r="Y22" i="3" s="1"/>
  <c r="Q22" i="3"/>
  <c r="O22" i="3"/>
  <c r="K22" i="3"/>
  <c r="L22" i="3" s="1"/>
  <c r="AH21" i="3"/>
  <c r="AF21" i="3"/>
  <c r="U21" i="3"/>
  <c r="S21" i="3"/>
  <c r="Y21" i="3" s="1"/>
  <c r="O21" i="3"/>
  <c r="P21" i="3" s="1"/>
  <c r="K21" i="3"/>
  <c r="L21" i="3" s="1"/>
  <c r="AH20" i="3"/>
  <c r="AF20" i="3"/>
  <c r="U20" i="3"/>
  <c r="S20" i="3"/>
  <c r="Y20" i="3" s="1"/>
  <c r="O20" i="3"/>
  <c r="K20" i="3"/>
  <c r="L20" i="3" s="1"/>
  <c r="AF19" i="3"/>
  <c r="U19" i="3"/>
  <c r="S19" i="3"/>
  <c r="O19" i="3"/>
  <c r="P19" i="3" s="1"/>
  <c r="K19" i="3"/>
  <c r="L19" i="3" s="1"/>
  <c r="C19" i="3"/>
  <c r="AF18" i="3"/>
  <c r="U18" i="3"/>
  <c r="S18" i="3"/>
  <c r="T18" i="3" s="1"/>
  <c r="O18" i="3"/>
  <c r="P18" i="3" s="1"/>
  <c r="K18" i="3"/>
  <c r="G18" i="3"/>
  <c r="D18" i="3"/>
  <c r="AF17" i="3"/>
  <c r="U17" i="3"/>
  <c r="S17" i="3"/>
  <c r="Y17" i="3" s="1"/>
  <c r="O17" i="3"/>
  <c r="K17" i="3"/>
  <c r="L17" i="3" s="1"/>
  <c r="D17" i="3"/>
  <c r="AF16" i="3"/>
  <c r="S16" i="3"/>
  <c r="O16" i="3"/>
  <c r="P16" i="3" s="1"/>
  <c r="K16" i="3"/>
  <c r="L16" i="3" s="1"/>
  <c r="C16" i="3"/>
  <c r="AF15" i="3"/>
  <c r="S15" i="3"/>
  <c r="O15" i="3"/>
  <c r="P15" i="3" s="1"/>
  <c r="K15" i="3"/>
  <c r="L15" i="3" s="1"/>
  <c r="C15" i="3"/>
  <c r="AF14" i="3"/>
  <c r="S14" i="3"/>
  <c r="O14" i="3"/>
  <c r="P14" i="3" s="1"/>
  <c r="K14" i="3"/>
  <c r="L14" i="3" s="1"/>
  <c r="C14" i="3"/>
  <c r="AF13" i="3"/>
  <c r="AA13" i="3"/>
  <c r="S13" i="3"/>
  <c r="O13" i="3"/>
  <c r="K13" i="3"/>
  <c r="L13" i="3" s="1"/>
  <c r="AF12" i="3"/>
  <c r="AA12" i="3"/>
  <c r="AA27" i="3" s="1"/>
  <c r="S12" i="3"/>
  <c r="O12" i="3"/>
  <c r="P12" i="3" s="1"/>
  <c r="K12" i="3"/>
  <c r="L12" i="3" s="1"/>
  <c r="C12" i="3"/>
  <c r="AF11" i="3"/>
  <c r="C11" i="3"/>
  <c r="AF10" i="3"/>
  <c r="C10" i="3"/>
  <c r="C9" i="3"/>
  <c r="C7" i="3"/>
  <c r="C6" i="3"/>
  <c r="C5" i="3"/>
  <c r="C4" i="3"/>
  <c r="C3" i="3"/>
  <c r="B6" i="2"/>
  <c r="AP4" i="2"/>
  <c r="N25" i="1"/>
  <c r="AG47" i="6" l="1"/>
  <c r="X14" i="3" a="1"/>
  <c r="X14" i="3" s="1"/>
  <c r="U14" i="3" s="1"/>
  <c r="AE4" i="5"/>
  <c r="V69" i="6"/>
  <c r="AD79" i="6"/>
  <c r="AM10" i="6"/>
  <c r="P7" i="6" s="1"/>
  <c r="U71" i="6"/>
  <c r="AC63" i="6"/>
  <c r="T12" i="3"/>
  <c r="X15" i="3" a="1"/>
  <c r="X15" i="3" s="1"/>
  <c r="U15" i="3" s="1"/>
  <c r="L18" i="3"/>
  <c r="W20" i="3" a="1"/>
  <c r="W20" i="3" s="1"/>
  <c r="Q20" i="3" s="1"/>
  <c r="W13" i="3" a="1"/>
  <c r="W13" i="3" s="1"/>
  <c r="Q13" i="3" s="1"/>
  <c r="P13" i="3"/>
  <c r="T13" i="3"/>
  <c r="X13" i="3" a="1"/>
  <c r="X13" i="3" s="1"/>
  <c r="U13" i="3" s="1"/>
  <c r="T16" i="3"/>
  <c r="X16" i="3" a="1"/>
  <c r="X16" i="3" s="1"/>
  <c r="U16" i="3" s="1"/>
  <c r="W17" i="3" a="1"/>
  <c r="W17" i="3" s="1"/>
  <c r="Q17" i="3" s="1"/>
  <c r="P17" i="3"/>
  <c r="Y19" i="3"/>
  <c r="T19" i="3"/>
  <c r="V22" i="3"/>
  <c r="P22" i="3"/>
  <c r="A8" i="7"/>
  <c r="I9" i="6"/>
  <c r="G9" i="6"/>
  <c r="A9" i="7"/>
  <c r="I9" i="7" s="1"/>
  <c r="J11" i="6"/>
  <c r="D9" i="7"/>
  <c r="E11" i="6"/>
  <c r="B9" i="7"/>
  <c r="K9" i="7" s="1"/>
  <c r="L12" i="6"/>
  <c r="G12" i="6"/>
  <c r="A10" i="7"/>
  <c r="AH13" i="6"/>
  <c r="AI13" i="6" s="1" a="1"/>
  <c r="AI13" i="6" s="1"/>
  <c r="J13" i="6"/>
  <c r="I13" i="6"/>
  <c r="G13" i="6"/>
  <c r="D10" i="7"/>
  <c r="N13" i="6"/>
  <c r="A11" i="7"/>
  <c r="AH15" i="6"/>
  <c r="AI15" i="6" s="1" a="1"/>
  <c r="AI15" i="6" s="1"/>
  <c r="J15" i="6"/>
  <c r="I15" i="6"/>
  <c r="G15" i="6"/>
  <c r="D11" i="7"/>
  <c r="N15" i="6"/>
  <c r="E15" i="6"/>
  <c r="B11" i="7"/>
  <c r="AH16" i="6"/>
  <c r="L16" i="6"/>
  <c r="H16" i="6"/>
  <c r="G16" i="6"/>
  <c r="A12" i="7"/>
  <c r="G17" i="6"/>
  <c r="D12" i="7"/>
  <c r="N17" i="6"/>
  <c r="E17" i="6"/>
  <c r="B12" i="7"/>
  <c r="Y12" i="7" s="1"/>
  <c r="AH18" i="6"/>
  <c r="L18" i="6"/>
  <c r="I18" i="6"/>
  <c r="H18" i="6"/>
  <c r="G18" i="6"/>
  <c r="G22" i="6"/>
  <c r="J22" i="6"/>
  <c r="A15" i="7"/>
  <c r="N15" i="7" s="1"/>
  <c r="AH23" i="6"/>
  <c r="AI23" i="6" s="1" a="1"/>
  <c r="AI23" i="6" s="1"/>
  <c r="J23" i="6"/>
  <c r="I23" i="6"/>
  <c r="G23" i="6"/>
  <c r="B15" i="7"/>
  <c r="L24" i="6"/>
  <c r="G24" i="6"/>
  <c r="A16" i="7"/>
  <c r="I16" i="7" s="1"/>
  <c r="Q16" i="7" s="1" a="1"/>
  <c r="Q16" i="7" s="1"/>
  <c r="AH25" i="6"/>
  <c r="AI25" i="6" s="1" a="1"/>
  <c r="AI25" i="6" s="1"/>
  <c r="J25" i="6"/>
  <c r="G25" i="6"/>
  <c r="D16" i="7"/>
  <c r="E16" i="7" s="1"/>
  <c r="AB16" i="7" s="1"/>
  <c r="N25" i="6"/>
  <c r="E25" i="6"/>
  <c r="B16" i="7"/>
  <c r="AH26" i="6"/>
  <c r="L26" i="6"/>
  <c r="I26" i="6"/>
  <c r="H26" i="6"/>
  <c r="G26" i="6"/>
  <c r="L27" i="6"/>
  <c r="H27" i="6"/>
  <c r="D17" i="7"/>
  <c r="N27" i="6"/>
  <c r="B17" i="7"/>
  <c r="AH28" i="6"/>
  <c r="I28" i="6"/>
  <c r="H28" i="6"/>
  <c r="A18" i="7"/>
  <c r="AH29" i="6"/>
  <c r="AI29" i="6" s="1" a="1"/>
  <c r="AI29" i="6" s="1"/>
  <c r="J29" i="6"/>
  <c r="G29" i="6"/>
  <c r="D18" i="7"/>
  <c r="N29" i="6"/>
  <c r="E29" i="6"/>
  <c r="B18" i="7"/>
  <c r="L18" i="7" s="1"/>
  <c r="L30" i="6"/>
  <c r="G30" i="6"/>
  <c r="A19" i="7"/>
  <c r="AH31" i="6"/>
  <c r="AI31" i="6" s="1" a="1"/>
  <c r="AI31" i="6" s="1"/>
  <c r="J31" i="6"/>
  <c r="I31" i="6"/>
  <c r="G31" i="6"/>
  <c r="D19" i="7"/>
  <c r="E19" i="7" s="1"/>
  <c r="E31" i="6"/>
  <c r="A20" i="7"/>
  <c r="J33" i="6"/>
  <c r="I33" i="6"/>
  <c r="M33" i="6" s="1" a="1"/>
  <c r="M33" i="6" s="1"/>
  <c r="B20" i="7"/>
  <c r="I34" i="6"/>
  <c r="B21" i="7"/>
  <c r="AH36" i="6"/>
  <c r="L36" i="6"/>
  <c r="I36" i="6"/>
  <c r="H36" i="6"/>
  <c r="G36" i="6"/>
  <c r="A22" i="7"/>
  <c r="AH37" i="6"/>
  <c r="AI37" i="6" s="1" a="1"/>
  <c r="AI37" i="6" s="1"/>
  <c r="J37" i="6"/>
  <c r="G37" i="6"/>
  <c r="D22" i="7"/>
  <c r="N37" i="6"/>
  <c r="E37" i="6"/>
  <c r="B22" i="7"/>
  <c r="M22" i="7" s="1"/>
  <c r="L38" i="6"/>
  <c r="G38" i="6"/>
  <c r="A23" i="7"/>
  <c r="AH39" i="6"/>
  <c r="AI39" i="6" s="1" a="1"/>
  <c r="AI39" i="6" s="1"/>
  <c r="J39" i="6"/>
  <c r="I39" i="6"/>
  <c r="G39" i="6"/>
  <c r="D23" i="7"/>
  <c r="E39" i="6"/>
  <c r="A24" i="7"/>
  <c r="J41" i="6"/>
  <c r="I41" i="6"/>
  <c r="M41" i="6" s="1" a="1"/>
  <c r="M41" i="6" s="1"/>
  <c r="B24" i="7"/>
  <c r="I42" i="6"/>
  <c r="B25" i="7"/>
  <c r="AH44" i="6"/>
  <c r="L44" i="6"/>
  <c r="I44" i="6"/>
  <c r="H44" i="6"/>
  <c r="G44" i="6"/>
  <c r="A26" i="7"/>
  <c r="AH45" i="6"/>
  <c r="AI45" i="6" s="1" a="1"/>
  <c r="AI45" i="6" s="1"/>
  <c r="J45" i="6"/>
  <c r="G45" i="6"/>
  <c r="D26" i="7"/>
  <c r="N45" i="6"/>
  <c r="E45" i="6"/>
  <c r="B26" i="7"/>
  <c r="K26" i="7" s="1"/>
  <c r="L46" i="6"/>
  <c r="G46" i="6"/>
  <c r="A27" i="7"/>
  <c r="AH47" i="6"/>
  <c r="AI47" i="6" s="1" a="1"/>
  <c r="AI47" i="6" s="1"/>
  <c r="J47" i="6"/>
  <c r="I47" i="6"/>
  <c r="G47" i="6"/>
  <c r="D27" i="7"/>
  <c r="E27" i="7" s="1"/>
  <c r="AB27" i="7" s="1"/>
  <c r="E47" i="6"/>
  <c r="A28" i="7"/>
  <c r="J49" i="6"/>
  <c r="I49" i="6"/>
  <c r="M49" i="6" s="1" a="1"/>
  <c r="M49" i="6" s="1"/>
  <c r="B28" i="7"/>
  <c r="I50" i="6"/>
  <c r="B29" i="7"/>
  <c r="AH52" i="6"/>
  <c r="L52" i="6"/>
  <c r="I52" i="6"/>
  <c r="H52" i="6"/>
  <c r="G52" i="6"/>
  <c r="A30" i="7"/>
  <c r="AH53" i="6"/>
  <c r="AI53" i="6" s="1" a="1"/>
  <c r="AI53" i="6" s="1"/>
  <c r="J53" i="6"/>
  <c r="G53" i="6"/>
  <c r="D30" i="7"/>
  <c r="N53" i="6"/>
  <c r="E53" i="6"/>
  <c r="B30" i="7"/>
  <c r="P30" i="7" s="1"/>
  <c r="AA30" i="7" s="1"/>
  <c r="L54" i="6"/>
  <c r="G54" i="6"/>
  <c r="A31" i="7"/>
  <c r="AH55" i="6"/>
  <c r="AI55" i="6" s="1" a="1"/>
  <c r="AI55" i="6" s="1"/>
  <c r="J55" i="6"/>
  <c r="I55" i="6"/>
  <c r="G55" i="6"/>
  <c r="D31" i="7"/>
  <c r="E31" i="7" s="1"/>
  <c r="AB31" i="7" s="1"/>
  <c r="E55" i="6"/>
  <c r="A32" i="7"/>
  <c r="J57" i="6"/>
  <c r="I57" i="6"/>
  <c r="B32" i="7"/>
  <c r="I58" i="6"/>
  <c r="B33" i="7"/>
  <c r="AH60" i="6"/>
  <c r="L60" i="6"/>
  <c r="I60" i="6"/>
  <c r="H60" i="6"/>
  <c r="G60" i="6"/>
  <c r="A34" i="7"/>
  <c r="AH61" i="6"/>
  <c r="AI61" i="6" s="1" a="1"/>
  <c r="AI61" i="6" s="1"/>
  <c r="G61" i="6"/>
  <c r="D34" i="7"/>
  <c r="E34" i="7" s="1"/>
  <c r="AB34" i="7" s="1"/>
  <c r="N61" i="6"/>
  <c r="E61" i="6"/>
  <c r="B34" i="7"/>
  <c r="L62" i="6"/>
  <c r="G62" i="6"/>
  <c r="A35" i="7"/>
  <c r="AH63" i="6"/>
  <c r="AI63" i="6" s="1" a="1"/>
  <c r="AI63" i="6" s="1"/>
  <c r="J63" i="6"/>
  <c r="K63" i="6" s="1"/>
  <c r="I63" i="6"/>
  <c r="G63" i="6"/>
  <c r="D35" i="7"/>
  <c r="E63" i="6"/>
  <c r="A36" i="7"/>
  <c r="I65" i="6"/>
  <c r="B36" i="7"/>
  <c r="I66" i="6"/>
  <c r="M65" i="6" s="1" a="1"/>
  <c r="M65" i="6" s="1"/>
  <c r="B37" i="7"/>
  <c r="AH68" i="6"/>
  <c r="L68" i="6"/>
  <c r="I68" i="6"/>
  <c r="H68" i="6"/>
  <c r="G68" i="6"/>
  <c r="A38" i="7"/>
  <c r="AH69" i="6"/>
  <c r="AI69" i="6" s="1" a="1"/>
  <c r="AI69" i="6" s="1"/>
  <c r="J69" i="6"/>
  <c r="G69" i="6"/>
  <c r="D38" i="7"/>
  <c r="N69" i="6"/>
  <c r="E69" i="6"/>
  <c r="B38" i="7"/>
  <c r="L70" i="6"/>
  <c r="G70" i="6"/>
  <c r="A39" i="7"/>
  <c r="AH71" i="6"/>
  <c r="AI71" i="6" s="1" a="1"/>
  <c r="AI71" i="6" s="1"/>
  <c r="J71" i="6"/>
  <c r="I71" i="6"/>
  <c r="G71" i="6"/>
  <c r="D39" i="7"/>
  <c r="E71" i="6"/>
  <c r="A40" i="7"/>
  <c r="O40" i="7" s="1"/>
  <c r="Z40" i="7" s="1"/>
  <c r="J73" i="6"/>
  <c r="I73" i="6"/>
  <c r="B40" i="7"/>
  <c r="I74" i="6"/>
  <c r="M73" i="6" s="1" a="1"/>
  <c r="M73" i="6" s="1"/>
  <c r="B41" i="7"/>
  <c r="AH76" i="6"/>
  <c r="L76" i="6"/>
  <c r="I76" i="6"/>
  <c r="H76" i="6"/>
  <c r="G76" i="6"/>
  <c r="A42" i="7"/>
  <c r="G77" i="6"/>
  <c r="N77" i="6"/>
  <c r="E77" i="6"/>
  <c r="J78" i="6"/>
  <c r="AH78" i="6"/>
  <c r="L78" i="6"/>
  <c r="H78" i="6"/>
  <c r="G78" i="6"/>
  <c r="I79" i="6"/>
  <c r="AH79" i="6"/>
  <c r="AI79" i="6" s="1" a="1"/>
  <c r="AI79" i="6" s="1"/>
  <c r="J79" i="6"/>
  <c r="G79" i="6"/>
  <c r="N79" i="6"/>
  <c r="E79" i="6"/>
  <c r="J80" i="6"/>
  <c r="G80" i="6"/>
  <c r="A44" i="7"/>
  <c r="I44" i="7" s="1"/>
  <c r="J81" i="6"/>
  <c r="I81" i="6"/>
  <c r="B45" i="7"/>
  <c r="AH84" i="6"/>
  <c r="L84" i="6"/>
  <c r="I84" i="6"/>
  <c r="H84" i="6"/>
  <c r="G84" i="6"/>
  <c r="N85" i="6"/>
  <c r="E85" i="6"/>
  <c r="J86" i="6"/>
  <c r="AH86" i="6"/>
  <c r="L86" i="6"/>
  <c r="H86" i="6"/>
  <c r="G86" i="6"/>
  <c r="A47" i="7"/>
  <c r="U47" i="7" s="1"/>
  <c r="AH87" i="6"/>
  <c r="AI87" i="6" s="1" a="1"/>
  <c r="AI87" i="6" s="1"/>
  <c r="J87" i="6"/>
  <c r="G87" i="6"/>
  <c r="N87" i="6"/>
  <c r="E87" i="6"/>
  <c r="I88" i="6"/>
  <c r="L88" i="6"/>
  <c r="G88" i="6"/>
  <c r="L89" i="6"/>
  <c r="J89" i="6"/>
  <c r="I89" i="6"/>
  <c r="D48" i="7"/>
  <c r="E89" i="6"/>
  <c r="T15" i="3"/>
  <c r="Y18" i="3"/>
  <c r="AF19" i="6"/>
  <c r="M81" i="6" a="1"/>
  <c r="M81" i="6" s="1"/>
  <c r="K21" i="6"/>
  <c r="K79" i="6"/>
  <c r="P20" i="3"/>
  <c r="M57" i="6" a="1"/>
  <c r="M57" i="6" s="1"/>
  <c r="X12" i="3" a="1"/>
  <c r="X12" i="3" s="1"/>
  <c r="U12" i="3" s="1"/>
  <c r="T31" i="3" s="1"/>
  <c r="T27" i="3" s="1"/>
  <c r="F51" i="7" s="1"/>
  <c r="W14" i="3" a="1"/>
  <c r="W14" i="3" s="1"/>
  <c r="Q14" i="3" s="1"/>
  <c r="W16" i="3" a="1"/>
  <c r="W16" i="3" s="1"/>
  <c r="Q16" i="3" s="1"/>
  <c r="T57" i="6"/>
  <c r="X65" i="6"/>
  <c r="AB81" i="6"/>
  <c r="W21" i="3" a="1"/>
  <c r="W21" i="3" s="1"/>
  <c r="Q21" i="3" s="1"/>
  <c r="T23" i="3"/>
  <c r="P25" i="3"/>
  <c r="AG44" i="4"/>
  <c r="AF21" i="6"/>
  <c r="AB23" i="6"/>
  <c r="T33" i="6"/>
  <c r="T41" i="6"/>
  <c r="T73" i="6"/>
  <c r="V24" i="3"/>
  <c r="T26" i="3"/>
  <c r="AG49" i="4"/>
  <c r="AG57" i="4"/>
  <c r="AG65" i="4"/>
  <c r="K89" i="6"/>
  <c r="AG68" i="4"/>
  <c r="AG64" i="4"/>
  <c r="AG60" i="4"/>
  <c r="AG56" i="4"/>
  <c r="AG52" i="4"/>
  <c r="AG48" i="4"/>
  <c r="AG40" i="4"/>
  <c r="AG36" i="4"/>
  <c r="AG32" i="4"/>
  <c r="AG28" i="4"/>
  <c r="AG24" i="4"/>
  <c r="AG20" i="4"/>
  <c r="AG16" i="4"/>
  <c r="AG12" i="4"/>
  <c r="AG67" i="4"/>
  <c r="AG63" i="4"/>
  <c r="AG59" i="4"/>
  <c r="AG55" i="4"/>
  <c r="AG51" i="4"/>
  <c r="AG47" i="4"/>
  <c r="AG39" i="4"/>
  <c r="AG35" i="4"/>
  <c r="AG31" i="4"/>
  <c r="AG27" i="4"/>
  <c r="AG23" i="4"/>
  <c r="AG19" i="4"/>
  <c r="AG15" i="4"/>
  <c r="AG11" i="4"/>
  <c r="F93" i="6"/>
  <c r="AG53" i="4"/>
  <c r="AG61" i="4"/>
  <c r="AG106" i="5"/>
  <c r="J108" i="5"/>
  <c r="M12" i="3"/>
  <c r="AG105" i="5"/>
  <c r="AG101" i="5"/>
  <c r="AG97" i="5"/>
  <c r="AG93" i="5"/>
  <c r="AG89" i="5"/>
  <c r="AG81" i="5"/>
  <c r="AG77" i="5"/>
  <c r="AG73" i="5"/>
  <c r="AG69" i="5"/>
  <c r="AG65" i="5"/>
  <c r="AG61" i="5"/>
  <c r="AG57" i="5"/>
  <c r="AG14" i="5"/>
  <c r="AG10" i="5"/>
  <c r="AG9" i="5"/>
  <c r="AG8" i="5"/>
  <c r="AG104" i="5"/>
  <c r="AG100" i="5"/>
  <c r="AG96" i="5"/>
  <c r="AG92" i="5"/>
  <c r="AG88" i="5"/>
  <c r="AG80" i="5"/>
  <c r="AG76" i="5"/>
  <c r="AG72" i="5"/>
  <c r="AG68" i="5"/>
  <c r="AG64" i="5"/>
  <c r="AG60" i="5"/>
  <c r="AG13" i="5"/>
  <c r="O77" i="6"/>
  <c r="O69" i="6"/>
  <c r="O61" i="6"/>
  <c r="O53" i="6"/>
  <c r="O45" i="6"/>
  <c r="O37" i="6"/>
  <c r="O29" i="6"/>
  <c r="O25" i="6"/>
  <c r="O85" i="6"/>
  <c r="S85" i="6"/>
  <c r="S77" i="6"/>
  <c r="S69" i="6"/>
  <c r="S61" i="6"/>
  <c r="S53" i="6"/>
  <c r="S45" i="6"/>
  <c r="S37" i="6"/>
  <c r="S29" i="6"/>
  <c r="S25" i="6"/>
  <c r="W77" i="6"/>
  <c r="W69" i="6"/>
  <c r="W61" i="6"/>
  <c r="W53" i="6"/>
  <c r="W45" i="6"/>
  <c r="W37" i="6"/>
  <c r="W29" i="6"/>
  <c r="W25" i="6"/>
  <c r="AA77" i="6"/>
  <c r="AA85" i="6"/>
  <c r="AA69" i="6"/>
  <c r="AA61" i="6"/>
  <c r="AA53" i="6"/>
  <c r="AA45" i="6"/>
  <c r="AA37" i="6"/>
  <c r="AA29" i="6"/>
  <c r="AA25" i="6"/>
  <c r="AE77" i="6"/>
  <c r="AE69" i="6"/>
  <c r="AE61" i="6"/>
  <c r="AE53" i="6"/>
  <c r="AE45" i="6"/>
  <c r="AE37" i="6"/>
  <c r="AE29" i="6"/>
  <c r="AE25" i="6"/>
  <c r="AE85" i="6"/>
  <c r="G10" i="7"/>
  <c r="N10" i="7"/>
  <c r="H10" i="7"/>
  <c r="U10" i="7"/>
  <c r="O10" i="7"/>
  <c r="Z10" i="7" s="1"/>
  <c r="I10" i="7"/>
  <c r="E11" i="7"/>
  <c r="AB11" i="7" s="1"/>
  <c r="R11" i="7"/>
  <c r="K11" i="7"/>
  <c r="M11" i="7"/>
  <c r="Y11" i="7"/>
  <c r="P11" i="7"/>
  <c r="AA11" i="7" s="1"/>
  <c r="L11" i="7"/>
  <c r="A17" i="7"/>
  <c r="AH27" i="6"/>
  <c r="AI27" i="6" s="1" a="1"/>
  <c r="AI27" i="6" s="1"/>
  <c r="G27" i="6"/>
  <c r="I27" i="6"/>
  <c r="M27" i="6" s="1" a="1"/>
  <c r="M27" i="6" s="1"/>
  <c r="J27" i="6"/>
  <c r="D28" i="7"/>
  <c r="AE49" i="6"/>
  <c r="AA49" i="6"/>
  <c r="W49" i="6"/>
  <c r="S49" i="6"/>
  <c r="O49" i="6"/>
  <c r="AG49" i="6"/>
  <c r="AC49" i="6"/>
  <c r="Y49" i="6"/>
  <c r="U49" i="6"/>
  <c r="Q49" i="6"/>
  <c r="E49" i="6"/>
  <c r="AD49" i="6"/>
  <c r="Z49" i="6"/>
  <c r="V49" i="6"/>
  <c r="R49" i="6"/>
  <c r="N49" i="6"/>
  <c r="A29" i="7"/>
  <c r="AH51" i="6"/>
  <c r="AI51" i="6" s="1" a="1"/>
  <c r="AI51" i="6" s="1"/>
  <c r="G51" i="6"/>
  <c r="I51" i="6"/>
  <c r="M51" i="6" s="1" a="1"/>
  <c r="M51" i="6" s="1"/>
  <c r="J51" i="6"/>
  <c r="B31" i="7"/>
  <c r="I56" i="6"/>
  <c r="M55" i="6" s="1" a="1"/>
  <c r="M55" i="6" s="1"/>
  <c r="L56" i="6"/>
  <c r="G56" i="6"/>
  <c r="AH56" i="6"/>
  <c r="H56" i="6"/>
  <c r="A37" i="7"/>
  <c r="AH67" i="6"/>
  <c r="AI67" i="6" s="1" a="1"/>
  <c r="AI67" i="6" s="1"/>
  <c r="G67" i="6"/>
  <c r="I67" i="6"/>
  <c r="J67" i="6"/>
  <c r="B39" i="7"/>
  <c r="I72" i="6"/>
  <c r="L72" i="6"/>
  <c r="G72" i="6"/>
  <c r="AH72" i="6"/>
  <c r="H72" i="6"/>
  <c r="W12" i="3" a="1"/>
  <c r="W12" i="3" s="1"/>
  <c r="Q12" i="3" s="1"/>
  <c r="P31" i="3" s="1"/>
  <c r="P27" i="3" s="1"/>
  <c r="T14" i="3"/>
  <c r="W15" i="3" a="1"/>
  <c r="W15" i="3" s="1"/>
  <c r="Q15" i="3" s="1"/>
  <c r="T17" i="3"/>
  <c r="W18" i="3" a="1"/>
  <c r="W18" i="3" s="1"/>
  <c r="Q18" i="3" s="1"/>
  <c r="W19" i="3" a="1"/>
  <c r="W19" i="3" s="1"/>
  <c r="Q19" i="3" s="1"/>
  <c r="T20" i="3"/>
  <c r="T22" i="3"/>
  <c r="T25" i="3"/>
  <c r="AG8" i="4"/>
  <c r="AG9" i="4"/>
  <c r="AG10" i="4"/>
  <c r="AG14" i="4"/>
  <c r="AG18" i="4"/>
  <c r="AG22" i="4"/>
  <c r="AG26" i="4"/>
  <c r="AG30" i="4"/>
  <c r="AG34" i="4"/>
  <c r="AG38" i="4"/>
  <c r="AG46" i="4"/>
  <c r="AG50" i="4"/>
  <c r="AG54" i="4"/>
  <c r="AG58" i="4"/>
  <c r="AG62" i="4"/>
  <c r="AG66" i="4"/>
  <c r="AG12" i="5"/>
  <c r="AG59" i="5"/>
  <c r="AG63" i="5"/>
  <c r="AG67" i="5"/>
  <c r="AG71" i="5"/>
  <c r="AG75" i="5"/>
  <c r="AG79" i="5"/>
  <c r="AG87" i="5"/>
  <c r="AG91" i="5"/>
  <c r="AG95" i="5"/>
  <c r="AG99" i="5"/>
  <c r="AG103" i="5"/>
  <c r="AG107" i="5"/>
  <c r="E9" i="6"/>
  <c r="J9" i="6"/>
  <c r="Q9" i="6"/>
  <c r="Q91" i="6" s="1"/>
  <c r="AN11" i="6" s="1"/>
  <c r="U9" i="6"/>
  <c r="U91" i="6" s="1"/>
  <c r="AN15" i="6" s="1"/>
  <c r="Y9" i="6"/>
  <c r="Y91" i="6" s="1"/>
  <c r="AN19" i="6" s="1"/>
  <c r="AC9" i="6"/>
  <c r="AC91" i="6" s="1"/>
  <c r="AN23" i="6" s="1"/>
  <c r="AG9" i="6"/>
  <c r="AG91" i="6" s="1"/>
  <c r="AN27" i="6" s="1"/>
  <c r="G10" i="6"/>
  <c r="L10" i="6"/>
  <c r="G11" i="6"/>
  <c r="N11" i="6"/>
  <c r="R11" i="6"/>
  <c r="V11" i="6"/>
  <c r="Z11" i="6"/>
  <c r="AD11" i="6"/>
  <c r="AH11" i="6"/>
  <c r="AI11" i="6" s="1" a="1"/>
  <c r="AI11" i="6" s="1"/>
  <c r="H12" i="6"/>
  <c r="AH12" i="6"/>
  <c r="H13" i="6"/>
  <c r="L13" i="6"/>
  <c r="O13" i="6"/>
  <c r="S13" i="6"/>
  <c r="W13" i="6"/>
  <c r="AA13" i="6"/>
  <c r="AE13" i="6"/>
  <c r="I14" i="6"/>
  <c r="M13" i="6" s="1" a="1"/>
  <c r="M13" i="6" s="1"/>
  <c r="P15" i="6"/>
  <c r="T15" i="6"/>
  <c r="X15" i="6"/>
  <c r="AB15" i="6"/>
  <c r="AF15" i="6"/>
  <c r="J16" i="6"/>
  <c r="J17" i="6"/>
  <c r="Q17" i="6"/>
  <c r="U17" i="6"/>
  <c r="Y17" i="6"/>
  <c r="AC17" i="6"/>
  <c r="AG17" i="6"/>
  <c r="H19" i="6"/>
  <c r="R19" i="6"/>
  <c r="W19" i="6"/>
  <c r="AB19" i="6"/>
  <c r="AH19" i="6"/>
  <c r="AI19" i="6" s="1" a="1"/>
  <c r="AI19" i="6" s="1"/>
  <c r="I20" i="6"/>
  <c r="H21" i="6"/>
  <c r="Q21" i="6"/>
  <c r="W21" i="6"/>
  <c r="AB21" i="6"/>
  <c r="AG21" i="6"/>
  <c r="I22" i="6"/>
  <c r="E23" i="6"/>
  <c r="T23" i="6"/>
  <c r="AD25" i="6"/>
  <c r="AA27" i="6"/>
  <c r="AC31" i="6"/>
  <c r="X33" i="6"/>
  <c r="W35" i="6"/>
  <c r="AD37" i="6"/>
  <c r="Q39" i="6"/>
  <c r="AG39" i="6"/>
  <c r="AB41" i="6"/>
  <c r="L43" i="6"/>
  <c r="AA43" i="6"/>
  <c r="U47" i="6"/>
  <c r="P49" i="6"/>
  <c r="AF49" i="6"/>
  <c r="O51" i="6"/>
  <c r="AE51" i="6"/>
  <c r="V53" i="6"/>
  <c r="Y55" i="6"/>
  <c r="S59" i="6"/>
  <c r="AD61" i="6"/>
  <c r="Q63" i="6"/>
  <c r="AG63" i="6"/>
  <c r="P65" i="6"/>
  <c r="AF65" i="6"/>
  <c r="O67" i="6"/>
  <c r="AE67" i="6"/>
  <c r="Y71" i="6"/>
  <c r="S75" i="6"/>
  <c r="S83" i="6"/>
  <c r="Y89" i="6"/>
  <c r="R85" i="6"/>
  <c r="R27" i="6"/>
  <c r="R79" i="6"/>
  <c r="V85" i="6"/>
  <c r="V27" i="6"/>
  <c r="V87" i="6"/>
  <c r="Z85" i="6"/>
  <c r="Z27" i="6"/>
  <c r="Z87" i="6"/>
  <c r="Z79" i="6"/>
  <c r="AD85" i="6"/>
  <c r="AD87" i="6"/>
  <c r="AD27" i="6"/>
  <c r="E8" i="7"/>
  <c r="AB8" i="7" s="1"/>
  <c r="R8" i="7"/>
  <c r="M8" i="7"/>
  <c r="Y8" i="7"/>
  <c r="P8" i="7"/>
  <c r="AA8" i="7" s="1"/>
  <c r="K8" i="7"/>
  <c r="L8" i="7"/>
  <c r="O11" i="7"/>
  <c r="Z11" i="7" s="1"/>
  <c r="G11" i="7"/>
  <c r="N11" i="7"/>
  <c r="S11" i="7" s="1"/>
  <c r="X11" i="7" s="1"/>
  <c r="H11" i="7"/>
  <c r="U11" i="7"/>
  <c r="I11" i="7"/>
  <c r="Q11" i="7" s="1" a="1"/>
  <c r="Q11" i="7" s="1"/>
  <c r="E12" i="7"/>
  <c r="AB12" i="7" s="1"/>
  <c r="L12" i="7"/>
  <c r="D15" i="7"/>
  <c r="AD23" i="6"/>
  <c r="Z23" i="6"/>
  <c r="V23" i="6"/>
  <c r="R23" i="6"/>
  <c r="N23" i="6"/>
  <c r="AE23" i="6"/>
  <c r="AA23" i="6"/>
  <c r="W23" i="6"/>
  <c r="S23" i="6"/>
  <c r="O23" i="6"/>
  <c r="B19" i="7"/>
  <c r="I32" i="6"/>
  <c r="M31" i="6" s="1" a="1"/>
  <c r="M31" i="6" s="1"/>
  <c r="L32" i="6"/>
  <c r="G32" i="6"/>
  <c r="AH32" i="6"/>
  <c r="H32" i="6"/>
  <c r="D32" i="7"/>
  <c r="AE57" i="6"/>
  <c r="AA57" i="6"/>
  <c r="W57" i="6"/>
  <c r="S57" i="6"/>
  <c r="O57" i="6"/>
  <c r="AG57" i="6"/>
  <c r="AC57" i="6"/>
  <c r="Y57" i="6"/>
  <c r="U57" i="6"/>
  <c r="Q57" i="6"/>
  <c r="E57" i="6"/>
  <c r="AD57" i="6"/>
  <c r="Z57" i="6"/>
  <c r="V57" i="6"/>
  <c r="R57" i="6"/>
  <c r="N57" i="6"/>
  <c r="A33" i="7"/>
  <c r="AH59" i="6"/>
  <c r="AI59" i="6" s="1" a="1"/>
  <c r="AI59" i="6" s="1"/>
  <c r="G59" i="6"/>
  <c r="I59" i="6"/>
  <c r="M59" i="6" s="1" a="1"/>
  <c r="M59" i="6" s="1"/>
  <c r="J59" i="6"/>
  <c r="D40" i="7"/>
  <c r="AE73" i="6"/>
  <c r="AA73" i="6"/>
  <c r="W73" i="6"/>
  <c r="S73" i="6"/>
  <c r="O73" i="6"/>
  <c r="AG73" i="6"/>
  <c r="AC73" i="6"/>
  <c r="Y73" i="6"/>
  <c r="U73" i="6"/>
  <c r="Q73" i="6"/>
  <c r="E73" i="6"/>
  <c r="AD73" i="6"/>
  <c r="Z73" i="6"/>
  <c r="V73" i="6"/>
  <c r="R73" i="6"/>
  <c r="N73" i="6"/>
  <c r="A41" i="7"/>
  <c r="AH75" i="6"/>
  <c r="AI75" i="6" s="1" a="1"/>
  <c r="AI75" i="6" s="1"/>
  <c r="G75" i="6"/>
  <c r="I75" i="6"/>
  <c r="J75" i="6"/>
  <c r="V23" i="3"/>
  <c r="T24" i="3"/>
  <c r="V26" i="3"/>
  <c r="P9" i="6"/>
  <c r="P91" i="6" s="1"/>
  <c r="AN10" i="6" s="1"/>
  <c r="T9" i="6"/>
  <c r="T91" i="6" s="1"/>
  <c r="AN14" i="6" s="1"/>
  <c r="X9" i="6"/>
  <c r="X91" i="6" s="1"/>
  <c r="AN18" i="6" s="1"/>
  <c r="AB9" i="6"/>
  <c r="AB91" i="6" s="1"/>
  <c r="AN22" i="6" s="1"/>
  <c r="AF9" i="6"/>
  <c r="AF91" i="6" s="1"/>
  <c r="AN26" i="6" s="1"/>
  <c r="J10" i="6"/>
  <c r="Q11" i="6"/>
  <c r="U11" i="6"/>
  <c r="Y11" i="6"/>
  <c r="AC11" i="6"/>
  <c r="AG11" i="6"/>
  <c r="R13" i="6"/>
  <c r="V13" i="6"/>
  <c r="Z13" i="6"/>
  <c r="AD13" i="6"/>
  <c r="H14" i="6"/>
  <c r="AH14" i="6"/>
  <c r="H15" i="6"/>
  <c r="L15" i="6"/>
  <c r="O15" i="6"/>
  <c r="S15" i="6"/>
  <c r="W15" i="6"/>
  <c r="AA15" i="6"/>
  <c r="AE15" i="6"/>
  <c r="I16" i="6"/>
  <c r="M15" i="6" s="1" a="1"/>
  <c r="M15" i="6" s="1"/>
  <c r="I17" i="6"/>
  <c r="M17" i="6" s="1" a="1"/>
  <c r="M17" i="6" s="1"/>
  <c r="P17" i="6"/>
  <c r="T17" i="6"/>
  <c r="X17" i="6"/>
  <c r="AB17" i="6"/>
  <c r="AF17" i="6"/>
  <c r="J18" i="6"/>
  <c r="G19" i="6"/>
  <c r="P19" i="6"/>
  <c r="V19" i="6"/>
  <c r="AA19" i="6"/>
  <c r="E21" i="6"/>
  <c r="L21" i="6"/>
  <c r="P21" i="6"/>
  <c r="U21" i="6"/>
  <c r="AA21" i="6"/>
  <c r="Q23" i="6"/>
  <c r="Y23" i="6"/>
  <c r="AG23" i="6"/>
  <c r="Z25" i="6"/>
  <c r="W27" i="6"/>
  <c r="V29" i="6"/>
  <c r="K31" i="6"/>
  <c r="S35" i="6"/>
  <c r="Z37" i="6"/>
  <c r="AC39" i="6"/>
  <c r="X41" i="6"/>
  <c r="W43" i="6"/>
  <c r="AD45" i="6"/>
  <c r="AB49" i="6"/>
  <c r="AA51" i="6"/>
  <c r="R53" i="6"/>
  <c r="U55" i="6"/>
  <c r="P57" i="6"/>
  <c r="AF57" i="6"/>
  <c r="O59" i="6"/>
  <c r="AE59" i="6"/>
  <c r="Z61" i="6"/>
  <c r="L67" i="6"/>
  <c r="AA67" i="6"/>
  <c r="R69" i="6"/>
  <c r="P73" i="6"/>
  <c r="AF73" i="6"/>
  <c r="O75" i="6"/>
  <c r="AE75" i="6"/>
  <c r="AD77" i="6"/>
  <c r="V79" i="6"/>
  <c r="Q87" i="6"/>
  <c r="Q77" i="6"/>
  <c r="Q69" i="6"/>
  <c r="Q61" i="6"/>
  <c r="Q53" i="6"/>
  <c r="Q45" i="6"/>
  <c r="Q37" i="6"/>
  <c r="Q29" i="6"/>
  <c r="Q25" i="6"/>
  <c r="Q79" i="6"/>
  <c r="Q89" i="6"/>
  <c r="U87" i="6"/>
  <c r="U89" i="6"/>
  <c r="U79" i="6"/>
  <c r="U77" i="6"/>
  <c r="U69" i="6"/>
  <c r="U61" i="6"/>
  <c r="U53" i="6"/>
  <c r="U45" i="6"/>
  <c r="U37" i="6"/>
  <c r="U29" i="6"/>
  <c r="U25" i="6"/>
  <c r="Y87" i="6"/>
  <c r="Y69" i="6"/>
  <c r="Y61" i="6"/>
  <c r="Y53" i="6"/>
  <c r="Y45" i="6"/>
  <c r="Y37" i="6"/>
  <c r="Y29" i="6"/>
  <c r="Y25" i="6"/>
  <c r="Y79" i="6"/>
  <c r="AC87" i="6"/>
  <c r="AC79" i="6"/>
  <c r="AC69" i="6"/>
  <c r="AC61" i="6"/>
  <c r="AC53" i="6"/>
  <c r="AC45" i="6"/>
  <c r="AC37" i="6"/>
  <c r="AC29" i="6"/>
  <c r="AC25" i="6"/>
  <c r="AC89" i="6"/>
  <c r="AG87" i="6"/>
  <c r="AG69" i="6"/>
  <c r="AG61" i="6"/>
  <c r="AG53" i="6"/>
  <c r="AG45" i="6"/>
  <c r="AG37" i="6"/>
  <c r="AG29" i="6"/>
  <c r="AG25" i="6"/>
  <c r="AG79" i="6"/>
  <c r="AG89" i="6"/>
  <c r="N8" i="7"/>
  <c r="I8" i="7"/>
  <c r="Q8" i="7" s="1" a="1"/>
  <c r="Q8" i="7" s="1"/>
  <c r="G8" i="7"/>
  <c r="O8" i="7"/>
  <c r="Z8" i="7" s="1"/>
  <c r="H8" i="7"/>
  <c r="U8" i="7"/>
  <c r="E9" i="7"/>
  <c r="AB9" i="7" s="1"/>
  <c r="P9" i="7"/>
  <c r="AA9" i="7" s="1"/>
  <c r="N12" i="7"/>
  <c r="I12" i="7"/>
  <c r="O12" i="7"/>
  <c r="Z12" i="7" s="1"/>
  <c r="H12" i="7"/>
  <c r="U12" i="7"/>
  <c r="G12" i="7"/>
  <c r="D13" i="7"/>
  <c r="AG19" i="6"/>
  <c r="AC19" i="6"/>
  <c r="Y19" i="6"/>
  <c r="U19" i="6"/>
  <c r="Q19" i="6"/>
  <c r="E19" i="6"/>
  <c r="B13" i="7"/>
  <c r="L20" i="6"/>
  <c r="G20" i="6"/>
  <c r="D14" i="7"/>
  <c r="AD21" i="6"/>
  <c r="Z21" i="6"/>
  <c r="V21" i="6"/>
  <c r="R21" i="6"/>
  <c r="N21" i="6"/>
  <c r="B14" i="7"/>
  <c r="AH22" i="6"/>
  <c r="H22" i="6"/>
  <c r="D20" i="7"/>
  <c r="AE33" i="6"/>
  <c r="AA33" i="6"/>
  <c r="W33" i="6"/>
  <c r="S33" i="6"/>
  <c r="O33" i="6"/>
  <c r="AG33" i="6"/>
  <c r="AC33" i="6"/>
  <c r="Y33" i="6"/>
  <c r="U33" i="6"/>
  <c r="Q33" i="6"/>
  <c r="E33" i="6"/>
  <c r="AD33" i="6"/>
  <c r="Z33" i="6"/>
  <c r="V33" i="6"/>
  <c r="R33" i="6"/>
  <c r="N33" i="6"/>
  <c r="A21" i="7"/>
  <c r="AH35" i="6"/>
  <c r="AI35" i="6" s="1" a="1"/>
  <c r="AI35" i="6" s="1"/>
  <c r="G35" i="6"/>
  <c r="I35" i="6"/>
  <c r="M35" i="6" s="1" a="1"/>
  <c r="M35" i="6" s="1"/>
  <c r="J35" i="6"/>
  <c r="B23" i="7"/>
  <c r="I40" i="6"/>
  <c r="M39" i="6" s="1" a="1"/>
  <c r="M39" i="6" s="1"/>
  <c r="L40" i="6"/>
  <c r="G40" i="6"/>
  <c r="AH40" i="6"/>
  <c r="H40" i="6"/>
  <c r="B35" i="7"/>
  <c r="I64" i="6"/>
  <c r="M63" i="6" s="1" a="1"/>
  <c r="M63" i="6" s="1"/>
  <c r="L64" i="6"/>
  <c r="G64" i="6"/>
  <c r="AH64" i="6"/>
  <c r="H64" i="6"/>
  <c r="T21" i="3"/>
  <c r="AI13" i="4"/>
  <c r="AI17" i="4"/>
  <c r="AI21" i="4"/>
  <c r="AI25" i="4"/>
  <c r="AI29" i="4"/>
  <c r="AI33" i="4"/>
  <c r="AI37" i="4"/>
  <c r="AI41" i="4"/>
  <c r="AI42" i="4"/>
  <c r="AI43" i="4"/>
  <c r="AI44" i="4"/>
  <c r="AI45" i="4"/>
  <c r="AI49" i="4"/>
  <c r="AI53" i="4"/>
  <c r="AI57" i="4"/>
  <c r="AI61" i="4"/>
  <c r="AI65" i="4"/>
  <c r="AI11" i="5"/>
  <c r="AI15" i="5"/>
  <c r="AI58" i="5"/>
  <c r="AI62" i="5"/>
  <c r="AI66" i="5"/>
  <c r="AI70" i="5"/>
  <c r="AI74" i="5"/>
  <c r="AI78" i="5"/>
  <c r="AI82" i="5"/>
  <c r="AI83" i="5"/>
  <c r="AI84" i="5"/>
  <c r="AI85" i="5"/>
  <c r="AI86" i="5"/>
  <c r="AI90" i="5"/>
  <c r="AI94" i="5"/>
  <c r="AI98" i="5"/>
  <c r="AI102" i="5"/>
  <c r="AI106" i="5"/>
  <c r="H9" i="6"/>
  <c r="L9" i="6"/>
  <c r="O9" i="6"/>
  <c r="O91" i="6" s="1"/>
  <c r="AN9" i="6" s="1"/>
  <c r="S9" i="6"/>
  <c r="S91" i="6" s="1"/>
  <c r="AN13" i="6" s="1"/>
  <c r="W9" i="6"/>
  <c r="W91" i="6" s="1"/>
  <c r="AN17" i="6" s="1"/>
  <c r="AA9" i="6"/>
  <c r="AA91" i="6" s="1"/>
  <c r="AN21" i="6" s="1"/>
  <c r="AE9" i="6"/>
  <c r="AE91" i="6" s="1"/>
  <c r="AN25" i="6" s="1"/>
  <c r="I10" i="6"/>
  <c r="M9" i="6" s="1" a="1"/>
  <c r="M9" i="6" s="1"/>
  <c r="I11" i="6"/>
  <c r="P11" i="6"/>
  <c r="T11" i="6"/>
  <c r="X11" i="6"/>
  <c r="AB11" i="6"/>
  <c r="AF11" i="6"/>
  <c r="J12" i="6"/>
  <c r="K11" i="6" s="1"/>
  <c r="E13" i="6"/>
  <c r="Q13" i="6"/>
  <c r="U13" i="6"/>
  <c r="Y13" i="6"/>
  <c r="AC13" i="6"/>
  <c r="AG13" i="6"/>
  <c r="G14" i="6"/>
  <c r="L14" i="6"/>
  <c r="R15" i="6"/>
  <c r="V15" i="6"/>
  <c r="Z15" i="6"/>
  <c r="AD15" i="6"/>
  <c r="H17" i="6"/>
  <c r="L17" i="6"/>
  <c r="O17" i="6"/>
  <c r="S17" i="6"/>
  <c r="W17" i="6"/>
  <c r="AA17" i="6"/>
  <c r="AE17" i="6"/>
  <c r="O19" i="6"/>
  <c r="T19" i="6"/>
  <c r="Z19" i="6"/>
  <c r="AE19" i="6"/>
  <c r="AH20" i="6"/>
  <c r="O21" i="6"/>
  <c r="T21" i="6"/>
  <c r="Y21" i="6"/>
  <c r="AE21" i="6"/>
  <c r="L22" i="6"/>
  <c r="V25" i="6"/>
  <c r="S27" i="6"/>
  <c r="R29" i="6"/>
  <c r="U31" i="6"/>
  <c r="P33" i="6"/>
  <c r="AF33" i="6"/>
  <c r="O35" i="6"/>
  <c r="AE35" i="6"/>
  <c r="V37" i="6"/>
  <c r="K39" i="6"/>
  <c r="Y39" i="6"/>
  <c r="S43" i="6"/>
  <c r="Z45" i="6"/>
  <c r="AC47" i="6"/>
  <c r="X49" i="6"/>
  <c r="H51" i="6"/>
  <c r="W51" i="6"/>
  <c r="AD53" i="6"/>
  <c r="Q55" i="6"/>
  <c r="AG55" i="6"/>
  <c r="AB57" i="6"/>
  <c r="L59" i="6"/>
  <c r="AA59" i="6"/>
  <c r="V61" i="6"/>
  <c r="Y63" i="6"/>
  <c r="H67" i="6"/>
  <c r="W67" i="6"/>
  <c r="AD69" i="6"/>
  <c r="Q71" i="6"/>
  <c r="AG71" i="6"/>
  <c r="AB73" i="6"/>
  <c r="L75" i="6"/>
  <c r="AA75" i="6"/>
  <c r="V77" i="6"/>
  <c r="AE83" i="6"/>
  <c r="W85" i="6"/>
  <c r="R87" i="6"/>
  <c r="O9" i="7"/>
  <c r="Z9" i="7" s="1"/>
  <c r="E10" i="7"/>
  <c r="AB10" i="7" s="1"/>
  <c r="P10" i="7"/>
  <c r="AA10" i="7" s="1"/>
  <c r="L10" i="7"/>
  <c r="K10" i="7"/>
  <c r="M10" i="7"/>
  <c r="Y10" i="7"/>
  <c r="R10" i="7"/>
  <c r="A13" i="7"/>
  <c r="J19" i="6"/>
  <c r="A14" i="7"/>
  <c r="AH21" i="6"/>
  <c r="AI21" i="6" s="1" a="1"/>
  <c r="AI21" i="6" s="1"/>
  <c r="G21" i="6"/>
  <c r="D24" i="7"/>
  <c r="AE41" i="6"/>
  <c r="AA41" i="6"/>
  <c r="W41" i="6"/>
  <c r="S41" i="6"/>
  <c r="O41" i="6"/>
  <c r="AG41" i="6"/>
  <c r="AC41" i="6"/>
  <c r="Y41" i="6"/>
  <c r="U41" i="6"/>
  <c r="Q41" i="6"/>
  <c r="E41" i="6"/>
  <c r="AD41" i="6"/>
  <c r="Z41" i="6"/>
  <c r="V41" i="6"/>
  <c r="R41" i="6"/>
  <c r="N41" i="6"/>
  <c r="A25" i="7"/>
  <c r="AH43" i="6"/>
  <c r="AI43" i="6" s="1" a="1"/>
  <c r="AI43" i="6" s="1"/>
  <c r="G43" i="6"/>
  <c r="I43" i="6"/>
  <c r="M43" i="6" s="1" a="1"/>
  <c r="M43" i="6" s="1"/>
  <c r="J43" i="6"/>
  <c r="B27" i="7"/>
  <c r="I48" i="6"/>
  <c r="M47" i="6" s="1" a="1"/>
  <c r="M47" i="6" s="1"/>
  <c r="L48" i="6"/>
  <c r="G48" i="6"/>
  <c r="AH48" i="6"/>
  <c r="H48" i="6"/>
  <c r="D36" i="7"/>
  <c r="AE65" i="6"/>
  <c r="AA65" i="6"/>
  <c r="W65" i="6"/>
  <c r="S65" i="6"/>
  <c r="O65" i="6"/>
  <c r="AG65" i="6"/>
  <c r="AC65" i="6"/>
  <c r="Y65" i="6"/>
  <c r="U65" i="6"/>
  <c r="Q65" i="6"/>
  <c r="E65" i="6"/>
  <c r="AD65" i="6"/>
  <c r="Z65" i="6"/>
  <c r="V65" i="6"/>
  <c r="R65" i="6"/>
  <c r="N65" i="6"/>
  <c r="D44" i="7"/>
  <c r="AE81" i="6"/>
  <c r="AA81" i="6"/>
  <c r="W81" i="6"/>
  <c r="S81" i="6"/>
  <c r="O81" i="6"/>
  <c r="AD81" i="6"/>
  <c r="Z81" i="6"/>
  <c r="V81" i="6"/>
  <c r="R81" i="6"/>
  <c r="N81" i="6"/>
  <c r="AG81" i="6"/>
  <c r="Y81" i="6"/>
  <c r="Q81" i="6"/>
  <c r="AC81" i="6"/>
  <c r="U81" i="6"/>
  <c r="E81" i="6"/>
  <c r="AF81" i="6"/>
  <c r="X81" i="6"/>
  <c r="P81" i="6"/>
  <c r="AH83" i="6"/>
  <c r="AI83" i="6" s="1" a="1"/>
  <c r="AI83" i="6" s="1"/>
  <c r="G83" i="6"/>
  <c r="A45" i="7"/>
  <c r="J83" i="6"/>
  <c r="I83" i="6"/>
  <c r="M83" i="6" s="1" a="1"/>
  <c r="M83" i="6" s="1"/>
  <c r="H83" i="6"/>
  <c r="A46" i="7"/>
  <c r="J85" i="6"/>
  <c r="K85" i="6" s="1"/>
  <c r="AH85" i="6"/>
  <c r="AI85" i="6" s="1" a="1"/>
  <c r="AI85" i="6" s="1"/>
  <c r="G85" i="6"/>
  <c r="I85" i="6"/>
  <c r="H85" i="6"/>
  <c r="N9" i="6"/>
  <c r="N91" i="6" s="1"/>
  <c r="AN8" i="6" s="1"/>
  <c r="AN28" i="6" s="1"/>
  <c r="R9" i="6"/>
  <c r="R91" i="6" s="1"/>
  <c r="AN12" i="6" s="1"/>
  <c r="V9" i="6"/>
  <c r="V91" i="6" s="1"/>
  <c r="AN16" i="6" s="1"/>
  <c r="Z9" i="6"/>
  <c r="Z91" i="6" s="1"/>
  <c r="AN20" i="6" s="1"/>
  <c r="AD9" i="6"/>
  <c r="AD91" i="6" s="1"/>
  <c r="AN24" i="6" s="1"/>
  <c r="AH9" i="6"/>
  <c r="AI9" i="6" s="1" a="1"/>
  <c r="AI9" i="6" s="1"/>
  <c r="H10" i="6"/>
  <c r="AH10" i="6"/>
  <c r="H11" i="6"/>
  <c r="L11" i="6"/>
  <c r="O11" i="6"/>
  <c r="S11" i="6"/>
  <c r="W11" i="6"/>
  <c r="AA11" i="6"/>
  <c r="AE11" i="6"/>
  <c r="I12" i="6"/>
  <c r="P13" i="6"/>
  <c r="T13" i="6"/>
  <c r="X13" i="6"/>
  <c r="AB13" i="6"/>
  <c r="AF13" i="6"/>
  <c r="J14" i="6"/>
  <c r="K13" i="6" s="1"/>
  <c r="Q15" i="6"/>
  <c r="U15" i="6"/>
  <c r="Y15" i="6"/>
  <c r="AC15" i="6"/>
  <c r="AG15" i="6"/>
  <c r="R17" i="6"/>
  <c r="V17" i="6"/>
  <c r="Z17" i="6"/>
  <c r="AD17" i="6"/>
  <c r="AH17" i="6"/>
  <c r="AI17" i="6" s="1" a="1"/>
  <c r="AI17" i="6" s="1"/>
  <c r="I19" i="6"/>
  <c r="M19" i="6" s="1" a="1"/>
  <c r="M19" i="6" s="1"/>
  <c r="N19" i="6"/>
  <c r="S19" i="6"/>
  <c r="X19" i="6"/>
  <c r="AD19" i="6"/>
  <c r="J20" i="6"/>
  <c r="I21" i="6"/>
  <c r="M21" i="6" s="1" a="1"/>
  <c r="M21" i="6" s="1"/>
  <c r="S21" i="6"/>
  <c r="X21" i="6"/>
  <c r="AC21" i="6"/>
  <c r="U23" i="6"/>
  <c r="AC23" i="6"/>
  <c r="R25" i="6"/>
  <c r="O27" i="6"/>
  <c r="AE27" i="6"/>
  <c r="AD29" i="6"/>
  <c r="Q31" i="6"/>
  <c r="AG31" i="6"/>
  <c r="AB33" i="6"/>
  <c r="L35" i="6"/>
  <c r="AA35" i="6"/>
  <c r="R37" i="6"/>
  <c r="U39" i="6"/>
  <c r="P41" i="6"/>
  <c r="AF41" i="6"/>
  <c r="O43" i="6"/>
  <c r="AE43" i="6"/>
  <c r="V45" i="6"/>
  <c r="K47" i="6"/>
  <c r="Y47" i="6"/>
  <c r="T49" i="6"/>
  <c r="S51" i="6"/>
  <c r="Z53" i="6"/>
  <c r="AC55" i="6"/>
  <c r="J56" i="6"/>
  <c r="K55" i="6" s="1"/>
  <c r="X57" i="6"/>
  <c r="H59" i="6"/>
  <c r="W59" i="6"/>
  <c r="R61" i="6"/>
  <c r="U63" i="6"/>
  <c r="T65" i="6"/>
  <c r="S67" i="6"/>
  <c r="Z69" i="6"/>
  <c r="AC71" i="6"/>
  <c r="J72" i="6"/>
  <c r="K71" i="6" s="1"/>
  <c r="X73" i="6"/>
  <c r="H75" i="6"/>
  <c r="W75" i="6"/>
  <c r="R77" i="6"/>
  <c r="T81" i="6"/>
  <c r="AA83" i="6"/>
  <c r="O15" i="7"/>
  <c r="Z15" i="7" s="1"/>
  <c r="I15" i="7"/>
  <c r="P16" i="7"/>
  <c r="AA16" i="7" s="1"/>
  <c r="K16" i="7"/>
  <c r="L16" i="7"/>
  <c r="R16" i="7"/>
  <c r="M16" i="7"/>
  <c r="Y16" i="7"/>
  <c r="E18" i="7"/>
  <c r="AB18" i="7" s="1"/>
  <c r="O19" i="7"/>
  <c r="Z19" i="7" s="1"/>
  <c r="U19" i="7"/>
  <c r="I19" i="7"/>
  <c r="G19" i="7"/>
  <c r="N19" i="7"/>
  <c r="H19" i="7"/>
  <c r="Y21" i="7"/>
  <c r="M21" i="7"/>
  <c r="R21" i="7"/>
  <c r="P21" i="7"/>
  <c r="AA21" i="7" s="1"/>
  <c r="K21" i="7"/>
  <c r="L21" i="7"/>
  <c r="E22" i="7"/>
  <c r="AB22" i="7" s="1"/>
  <c r="O23" i="7"/>
  <c r="Z23" i="7" s="1"/>
  <c r="G23" i="7"/>
  <c r="N23" i="7"/>
  <c r="H23" i="7"/>
  <c r="U23" i="7"/>
  <c r="I23" i="7"/>
  <c r="Y25" i="7"/>
  <c r="M25" i="7"/>
  <c r="P25" i="7"/>
  <c r="AA25" i="7" s="1"/>
  <c r="K25" i="7"/>
  <c r="L25" i="7"/>
  <c r="R25" i="7"/>
  <c r="E26" i="7"/>
  <c r="AB26" i="7" s="1"/>
  <c r="O27" i="7"/>
  <c r="Z27" i="7" s="1"/>
  <c r="G27" i="7"/>
  <c r="N27" i="7"/>
  <c r="H27" i="7"/>
  <c r="U27" i="7"/>
  <c r="I27" i="7"/>
  <c r="Y29" i="7"/>
  <c r="M29" i="7"/>
  <c r="P29" i="7"/>
  <c r="AA29" i="7" s="1"/>
  <c r="K29" i="7"/>
  <c r="L29" i="7"/>
  <c r="R29" i="7"/>
  <c r="E30" i="7"/>
  <c r="AB30" i="7" s="1"/>
  <c r="O31" i="7"/>
  <c r="Z31" i="7" s="1"/>
  <c r="N31" i="7"/>
  <c r="H31" i="7"/>
  <c r="U31" i="7"/>
  <c r="I31" i="7"/>
  <c r="G31" i="7"/>
  <c r="Y33" i="7"/>
  <c r="M33" i="7"/>
  <c r="L33" i="7"/>
  <c r="R33" i="7"/>
  <c r="P33" i="7"/>
  <c r="AA33" i="7" s="1"/>
  <c r="K33" i="7"/>
  <c r="W33" i="7" s="1"/>
  <c r="O35" i="7"/>
  <c r="Z35" i="7" s="1"/>
  <c r="U35" i="7"/>
  <c r="I35" i="7"/>
  <c r="G35" i="7"/>
  <c r="N35" i="7"/>
  <c r="H35" i="7"/>
  <c r="Y37" i="7"/>
  <c r="M37" i="7"/>
  <c r="R37" i="7"/>
  <c r="P37" i="7"/>
  <c r="AA37" i="7" s="1"/>
  <c r="K37" i="7"/>
  <c r="L37" i="7"/>
  <c r="E38" i="7"/>
  <c r="AB38" i="7" s="1"/>
  <c r="O39" i="7"/>
  <c r="Z39" i="7" s="1"/>
  <c r="G39" i="7"/>
  <c r="N39" i="7"/>
  <c r="H39" i="7"/>
  <c r="U39" i="7"/>
  <c r="I39" i="7"/>
  <c r="Y41" i="7"/>
  <c r="M41" i="7"/>
  <c r="P41" i="7"/>
  <c r="AA41" i="7" s="1"/>
  <c r="K41" i="7"/>
  <c r="L41" i="7"/>
  <c r="R41" i="7"/>
  <c r="D42" i="7"/>
  <c r="AG77" i="6"/>
  <c r="AC77" i="6"/>
  <c r="Y77" i="6"/>
  <c r="AF77" i="6"/>
  <c r="AB77" i="6"/>
  <c r="X77" i="6"/>
  <c r="H23" i="6"/>
  <c r="L23" i="6"/>
  <c r="I24" i="6"/>
  <c r="M23" i="6" s="1" a="1"/>
  <c r="M23" i="6" s="1"/>
  <c r="I25" i="6"/>
  <c r="M25" i="6" s="1" a="1"/>
  <c r="M25" i="6" s="1"/>
  <c r="P25" i="6"/>
  <c r="T25" i="6"/>
  <c r="X25" i="6"/>
  <c r="AB25" i="6"/>
  <c r="AF25" i="6"/>
  <c r="J26" i="6"/>
  <c r="K25" i="6" s="1"/>
  <c r="E27" i="6"/>
  <c r="Q27" i="6"/>
  <c r="U27" i="6"/>
  <c r="Y27" i="6"/>
  <c r="AC27" i="6"/>
  <c r="AG27" i="6"/>
  <c r="G28" i="6"/>
  <c r="L28" i="6"/>
  <c r="I29" i="6"/>
  <c r="P29" i="6"/>
  <c r="T29" i="6"/>
  <c r="X29" i="6"/>
  <c r="AB29" i="6"/>
  <c r="AF29" i="6"/>
  <c r="I30" i="6"/>
  <c r="H31" i="6"/>
  <c r="L31" i="6"/>
  <c r="O31" i="6"/>
  <c r="S31" i="6"/>
  <c r="W31" i="6"/>
  <c r="AA31" i="6"/>
  <c r="AE31" i="6"/>
  <c r="G33" i="6"/>
  <c r="AH33" i="6"/>
  <c r="AI33" i="6" s="1" a="1"/>
  <c r="AI33" i="6" s="1"/>
  <c r="G34" i="6"/>
  <c r="L34" i="6"/>
  <c r="E35" i="6"/>
  <c r="Q35" i="6"/>
  <c r="U35" i="6"/>
  <c r="Y35" i="6"/>
  <c r="AC35" i="6"/>
  <c r="AG35" i="6"/>
  <c r="J36" i="6"/>
  <c r="I37" i="6"/>
  <c r="P37" i="6"/>
  <c r="T37" i="6"/>
  <c r="X37" i="6"/>
  <c r="AB37" i="6"/>
  <c r="AF37" i="6"/>
  <c r="I38" i="6"/>
  <c r="H39" i="6"/>
  <c r="L39" i="6"/>
  <c r="O39" i="6"/>
  <c r="S39" i="6"/>
  <c r="W39" i="6"/>
  <c r="AA39" i="6"/>
  <c r="AE39" i="6"/>
  <c r="G41" i="6"/>
  <c r="AH41" i="6"/>
  <c r="AI41" i="6" s="1" a="1"/>
  <c r="AI41" i="6" s="1"/>
  <c r="G42" i="6"/>
  <c r="L42" i="6"/>
  <c r="E43" i="6"/>
  <c r="Q43" i="6"/>
  <c r="U43" i="6"/>
  <c r="Y43" i="6"/>
  <c r="AC43" i="6"/>
  <c r="AG43" i="6"/>
  <c r="J44" i="6"/>
  <c r="I45" i="6"/>
  <c r="P45" i="6"/>
  <c r="T45" i="6"/>
  <c r="X45" i="6"/>
  <c r="AB45" i="6"/>
  <c r="AF45" i="6"/>
  <c r="I46" i="6"/>
  <c r="H47" i="6"/>
  <c r="L47" i="6"/>
  <c r="O47" i="6"/>
  <c r="S47" i="6"/>
  <c r="W47" i="6"/>
  <c r="AA47" i="6"/>
  <c r="AE47" i="6"/>
  <c r="G49" i="6"/>
  <c r="AH49" i="6"/>
  <c r="AI49" i="6" s="1" a="1"/>
  <c r="AI49" i="6" s="1"/>
  <c r="G50" i="6"/>
  <c r="L50" i="6"/>
  <c r="E51" i="6"/>
  <c r="Q51" i="6"/>
  <c r="U51" i="6"/>
  <c r="Y51" i="6"/>
  <c r="AC51" i="6"/>
  <c r="AG51" i="6"/>
  <c r="J52" i="6"/>
  <c r="I53" i="6"/>
  <c r="P53" i="6"/>
  <c r="T53" i="6"/>
  <c r="X53" i="6"/>
  <c r="AB53" i="6"/>
  <c r="AF53" i="6"/>
  <c r="I54" i="6"/>
  <c r="H55" i="6"/>
  <c r="L55" i="6"/>
  <c r="O55" i="6"/>
  <c r="S55" i="6"/>
  <c r="W55" i="6"/>
  <c r="AA55" i="6"/>
  <c r="AE55" i="6"/>
  <c r="G57" i="6"/>
  <c r="AH57" i="6"/>
  <c r="AI57" i="6" s="1" a="1"/>
  <c r="AI57" i="6" s="1"/>
  <c r="G58" i="6"/>
  <c r="L58" i="6"/>
  <c r="E59" i="6"/>
  <c r="Q59" i="6"/>
  <c r="U59" i="6"/>
  <c r="Y59" i="6"/>
  <c r="AC59" i="6"/>
  <c r="AG59" i="6"/>
  <c r="J60" i="6"/>
  <c r="I61" i="6"/>
  <c r="P61" i="6"/>
  <c r="T61" i="6"/>
  <c r="X61" i="6"/>
  <c r="AB61" i="6"/>
  <c r="AF61" i="6"/>
  <c r="I62" i="6"/>
  <c r="H63" i="6"/>
  <c r="L63" i="6"/>
  <c r="O63" i="6"/>
  <c r="S63" i="6"/>
  <c r="W63" i="6"/>
  <c r="AA63" i="6"/>
  <c r="AE63" i="6"/>
  <c r="G65" i="6"/>
  <c r="AH65" i="6"/>
  <c r="AI65" i="6" s="1" a="1"/>
  <c r="AI65" i="6" s="1"/>
  <c r="G66" i="6"/>
  <c r="L66" i="6"/>
  <c r="E67" i="6"/>
  <c r="Q67" i="6"/>
  <c r="U67" i="6"/>
  <c r="Y67" i="6"/>
  <c r="AC67" i="6"/>
  <c r="AG67" i="6"/>
  <c r="J68" i="6"/>
  <c r="I69" i="6"/>
  <c r="P69" i="6"/>
  <c r="T69" i="6"/>
  <c r="X69" i="6"/>
  <c r="AB69" i="6"/>
  <c r="AF69" i="6"/>
  <c r="I70" i="6"/>
  <c r="H71" i="6"/>
  <c r="L71" i="6"/>
  <c r="O71" i="6"/>
  <c r="S71" i="6"/>
  <c r="W71" i="6"/>
  <c r="AA71" i="6"/>
  <c r="AE71" i="6"/>
  <c r="G73" i="6"/>
  <c r="AH73" i="6"/>
  <c r="AI73" i="6" s="1" a="1"/>
  <c r="AI73" i="6" s="1"/>
  <c r="G74" i="6"/>
  <c r="L74" i="6"/>
  <c r="E75" i="6"/>
  <c r="Q75" i="6"/>
  <c r="U75" i="6"/>
  <c r="Y75" i="6"/>
  <c r="AC75" i="6"/>
  <c r="AG75" i="6"/>
  <c r="J76" i="6"/>
  <c r="I77" i="6"/>
  <c r="P77" i="6"/>
  <c r="T77" i="6"/>
  <c r="Z77" i="6"/>
  <c r="AH77" i="6"/>
  <c r="AI77" i="6" s="1" a="1"/>
  <c r="AI77" i="6" s="1"/>
  <c r="AF79" i="6"/>
  <c r="L80" i="6"/>
  <c r="O83" i="6"/>
  <c r="W83" i="6"/>
  <c r="AF87" i="6"/>
  <c r="N16" i="7"/>
  <c r="S16" i="7" s="1"/>
  <c r="X16" i="7" s="1"/>
  <c r="O16" i="7"/>
  <c r="Z16" i="7" s="1"/>
  <c r="E17" i="7"/>
  <c r="AB17" i="7" s="1"/>
  <c r="Y17" i="7"/>
  <c r="M17" i="7"/>
  <c r="L17" i="7"/>
  <c r="R17" i="7"/>
  <c r="P17" i="7"/>
  <c r="AA17" i="7" s="1"/>
  <c r="K17" i="7"/>
  <c r="G18" i="7"/>
  <c r="N18" i="7"/>
  <c r="H18" i="7"/>
  <c r="U18" i="7"/>
  <c r="O18" i="7"/>
  <c r="Z18" i="7" s="1"/>
  <c r="I18" i="7"/>
  <c r="L20" i="7"/>
  <c r="R20" i="7"/>
  <c r="M20" i="7"/>
  <c r="Y20" i="7"/>
  <c r="P20" i="7"/>
  <c r="AA20" i="7" s="1"/>
  <c r="K20" i="7"/>
  <c r="E21" i="7"/>
  <c r="AB21" i="7" s="1"/>
  <c r="G22" i="7"/>
  <c r="U22" i="7"/>
  <c r="O22" i="7"/>
  <c r="Z22" i="7" s="1"/>
  <c r="I22" i="7"/>
  <c r="N22" i="7"/>
  <c r="H22" i="7"/>
  <c r="R24" i="7"/>
  <c r="M24" i="7"/>
  <c r="Y24" i="7"/>
  <c r="P24" i="7"/>
  <c r="AA24" i="7" s="1"/>
  <c r="K24" i="7"/>
  <c r="L24" i="7"/>
  <c r="E25" i="7"/>
  <c r="AB25" i="7" s="1"/>
  <c r="G26" i="7"/>
  <c r="N26" i="7"/>
  <c r="H26" i="7"/>
  <c r="U26" i="7"/>
  <c r="O26" i="7"/>
  <c r="Z26" i="7" s="1"/>
  <c r="I26" i="7"/>
  <c r="Y28" i="7"/>
  <c r="P28" i="7"/>
  <c r="AA28" i="7" s="1"/>
  <c r="K28" i="7"/>
  <c r="L28" i="7"/>
  <c r="R28" i="7"/>
  <c r="M28" i="7"/>
  <c r="E29" i="7"/>
  <c r="AB29" i="7" s="1"/>
  <c r="G30" i="7"/>
  <c r="N30" i="7"/>
  <c r="H30" i="7"/>
  <c r="U30" i="7"/>
  <c r="O30" i="7"/>
  <c r="Z30" i="7" s="1"/>
  <c r="I30" i="7"/>
  <c r="P32" i="7"/>
  <c r="AA32" i="7" s="1"/>
  <c r="K32" i="7"/>
  <c r="L32" i="7"/>
  <c r="R32" i="7"/>
  <c r="M32" i="7"/>
  <c r="Y32" i="7"/>
  <c r="E33" i="7"/>
  <c r="AB33" i="7" s="1"/>
  <c r="G34" i="7"/>
  <c r="N34" i="7"/>
  <c r="H34" i="7"/>
  <c r="U34" i="7"/>
  <c r="O34" i="7"/>
  <c r="Z34" i="7" s="1"/>
  <c r="I34" i="7"/>
  <c r="L36" i="7"/>
  <c r="R36" i="7"/>
  <c r="M36" i="7"/>
  <c r="Y36" i="7"/>
  <c r="P36" i="7"/>
  <c r="AA36" i="7" s="1"/>
  <c r="K36" i="7"/>
  <c r="E37" i="7"/>
  <c r="AB37" i="7" s="1"/>
  <c r="G38" i="7"/>
  <c r="U38" i="7"/>
  <c r="O38" i="7"/>
  <c r="Z38" i="7" s="1"/>
  <c r="I38" i="7"/>
  <c r="N38" i="7"/>
  <c r="H38" i="7"/>
  <c r="R40" i="7"/>
  <c r="M40" i="7"/>
  <c r="Y40" i="7"/>
  <c r="P40" i="7"/>
  <c r="AA40" i="7" s="1"/>
  <c r="K40" i="7"/>
  <c r="L40" i="7"/>
  <c r="E41" i="7"/>
  <c r="AB41" i="7" s="1"/>
  <c r="G42" i="7"/>
  <c r="N42" i="7"/>
  <c r="H42" i="7"/>
  <c r="U42" i="7"/>
  <c r="O42" i="7"/>
  <c r="Z42" i="7" s="1"/>
  <c r="I42" i="7"/>
  <c r="AH82" i="6"/>
  <c r="H82" i="6"/>
  <c r="B44" i="7"/>
  <c r="L82" i="6"/>
  <c r="G82" i="6"/>
  <c r="D45" i="7"/>
  <c r="AD83" i="6"/>
  <c r="Z83" i="6"/>
  <c r="V83" i="6"/>
  <c r="R83" i="6"/>
  <c r="N83" i="6"/>
  <c r="AG83" i="6"/>
  <c r="AC83" i="6"/>
  <c r="Y83" i="6"/>
  <c r="U83" i="6"/>
  <c r="Q83" i="6"/>
  <c r="E83" i="6"/>
  <c r="H47" i="7"/>
  <c r="H24" i="6"/>
  <c r="AH24" i="6"/>
  <c r="H25" i="6"/>
  <c r="L25" i="6"/>
  <c r="P27" i="6"/>
  <c r="T27" i="6"/>
  <c r="X27" i="6"/>
  <c r="AB27" i="6"/>
  <c r="AF27" i="6"/>
  <c r="J28" i="6"/>
  <c r="H29" i="6"/>
  <c r="L29" i="6"/>
  <c r="H30" i="6"/>
  <c r="AH30" i="6"/>
  <c r="N31" i="6"/>
  <c r="R31" i="6"/>
  <c r="V31" i="6"/>
  <c r="Z31" i="6"/>
  <c r="AD31" i="6"/>
  <c r="J34" i="6"/>
  <c r="K33" i="6" s="1"/>
  <c r="P35" i="6"/>
  <c r="T35" i="6"/>
  <c r="X35" i="6"/>
  <c r="AB35" i="6"/>
  <c r="AF35" i="6"/>
  <c r="H37" i="6"/>
  <c r="L37" i="6"/>
  <c r="H38" i="6"/>
  <c r="AH38" i="6"/>
  <c r="N39" i="6"/>
  <c r="R39" i="6"/>
  <c r="V39" i="6"/>
  <c r="Z39" i="6"/>
  <c r="AD39" i="6"/>
  <c r="J42" i="6"/>
  <c r="K41" i="6" s="1"/>
  <c r="P43" i="6"/>
  <c r="T43" i="6"/>
  <c r="X43" i="6"/>
  <c r="AB43" i="6"/>
  <c r="AF43" i="6"/>
  <c r="H45" i="6"/>
  <c r="L45" i="6"/>
  <c r="H46" i="6"/>
  <c r="AH46" i="6"/>
  <c r="N47" i="6"/>
  <c r="R47" i="6"/>
  <c r="V47" i="6"/>
  <c r="Z47" i="6"/>
  <c r="AD47" i="6"/>
  <c r="J50" i="6"/>
  <c r="K49" i="6" s="1"/>
  <c r="P51" i="6"/>
  <c r="T51" i="6"/>
  <c r="X51" i="6"/>
  <c r="AB51" i="6"/>
  <c r="AF51" i="6"/>
  <c r="H53" i="6"/>
  <c r="L53" i="6"/>
  <c r="H54" i="6"/>
  <c r="AH54" i="6"/>
  <c r="N55" i="6"/>
  <c r="R55" i="6"/>
  <c r="V55" i="6"/>
  <c r="Z55" i="6"/>
  <c r="AD55" i="6"/>
  <c r="J58" i="6"/>
  <c r="K57" i="6" s="1"/>
  <c r="P59" i="6"/>
  <c r="T59" i="6"/>
  <c r="X59" i="6"/>
  <c r="AB59" i="6"/>
  <c r="AF59" i="6"/>
  <c r="H61" i="6"/>
  <c r="L61" i="6"/>
  <c r="H62" i="6"/>
  <c r="AH62" i="6"/>
  <c r="N63" i="6"/>
  <c r="R63" i="6"/>
  <c r="V63" i="6"/>
  <c r="Z63" i="6"/>
  <c r="AD63" i="6"/>
  <c r="J65" i="6"/>
  <c r="J66" i="6"/>
  <c r="P67" i="6"/>
  <c r="T67" i="6"/>
  <c r="X67" i="6"/>
  <c r="AB67" i="6"/>
  <c r="AF67" i="6"/>
  <c r="H69" i="6"/>
  <c r="L69" i="6"/>
  <c r="H70" i="6"/>
  <c r="AH70" i="6"/>
  <c r="N71" i="6"/>
  <c r="R71" i="6"/>
  <c r="V71" i="6"/>
  <c r="Z71" i="6"/>
  <c r="AD71" i="6"/>
  <c r="J74" i="6"/>
  <c r="K73" i="6" s="1"/>
  <c r="P75" i="6"/>
  <c r="T75" i="6"/>
  <c r="X75" i="6"/>
  <c r="AB75" i="6"/>
  <c r="AF75" i="6"/>
  <c r="H77" i="6"/>
  <c r="L77" i="6"/>
  <c r="T83" i="6"/>
  <c r="AB83" i="6"/>
  <c r="AG85" i="6"/>
  <c r="R15" i="7"/>
  <c r="K15" i="7"/>
  <c r="Y15" i="7"/>
  <c r="P15" i="7"/>
  <c r="AA15" i="7" s="1"/>
  <c r="L15" i="7"/>
  <c r="M15" i="7"/>
  <c r="P18" i="7"/>
  <c r="AA18" i="7" s="1"/>
  <c r="K18" i="7"/>
  <c r="N20" i="7"/>
  <c r="S20" i="7" s="1"/>
  <c r="X20" i="7" s="1"/>
  <c r="I20" i="7"/>
  <c r="Q20" i="7" s="1" a="1"/>
  <c r="Q20" i="7" s="1"/>
  <c r="G20" i="7"/>
  <c r="O20" i="7"/>
  <c r="Z20" i="7" s="1"/>
  <c r="H20" i="7"/>
  <c r="U20" i="7"/>
  <c r="K22" i="7"/>
  <c r="E23" i="7"/>
  <c r="AB23" i="7" s="1"/>
  <c r="N24" i="7"/>
  <c r="I24" i="7"/>
  <c r="Q24" i="7" s="1" a="1"/>
  <c r="Q24" i="7" s="1"/>
  <c r="G24" i="7"/>
  <c r="O24" i="7"/>
  <c r="Z24" i="7" s="1"/>
  <c r="H24" i="7"/>
  <c r="U24" i="7"/>
  <c r="L26" i="7"/>
  <c r="R26" i="7"/>
  <c r="N28" i="7"/>
  <c r="S28" i="7" s="1"/>
  <c r="X28" i="7" s="1"/>
  <c r="I28" i="7"/>
  <c r="Q28" i="7" s="1" a="1"/>
  <c r="Q28" i="7" s="1"/>
  <c r="O28" i="7"/>
  <c r="Z28" i="7" s="1"/>
  <c r="H28" i="7"/>
  <c r="U28" i="7"/>
  <c r="O48" i="7"/>
  <c r="Z48" i="7" s="1"/>
  <c r="G28" i="7"/>
  <c r="Y30" i="7"/>
  <c r="N32" i="7"/>
  <c r="I32" i="7"/>
  <c r="Q32" i="7" s="1" a="1"/>
  <c r="Q32" i="7" s="1"/>
  <c r="U32" i="7"/>
  <c r="G32" i="7"/>
  <c r="O32" i="7"/>
  <c r="Z32" i="7" s="1"/>
  <c r="H32" i="7"/>
  <c r="P34" i="7"/>
  <c r="AA34" i="7" s="1"/>
  <c r="L34" i="7"/>
  <c r="Y34" i="7"/>
  <c r="R34" i="7"/>
  <c r="K34" i="7"/>
  <c r="M34" i="7"/>
  <c r="E35" i="7"/>
  <c r="AB35" i="7" s="1"/>
  <c r="N36" i="7"/>
  <c r="I36" i="7"/>
  <c r="G36" i="7"/>
  <c r="O36" i="7"/>
  <c r="Z36" i="7" s="1"/>
  <c r="H36" i="7"/>
  <c r="U36" i="7"/>
  <c r="P38" i="7"/>
  <c r="AA38" i="7" s="1"/>
  <c r="L38" i="7"/>
  <c r="K38" i="7"/>
  <c r="M38" i="7"/>
  <c r="Y38" i="7"/>
  <c r="R38" i="7"/>
  <c r="E39" i="7"/>
  <c r="AB39" i="7" s="1"/>
  <c r="G40" i="7"/>
  <c r="I80" i="6"/>
  <c r="M79" i="6" s="1" a="1"/>
  <c r="M79" i="6" s="1"/>
  <c r="B43" i="7"/>
  <c r="AH80" i="6"/>
  <c r="H80" i="6"/>
  <c r="N44" i="7"/>
  <c r="U44" i="7"/>
  <c r="B48" i="7"/>
  <c r="AH90" i="6"/>
  <c r="H90" i="6"/>
  <c r="I90" i="6"/>
  <c r="M89" i="6" s="1" a="1"/>
  <c r="M89" i="6" s="1"/>
  <c r="L90" i="6"/>
  <c r="G90" i="6"/>
  <c r="J24" i="6"/>
  <c r="K23" i="6" s="1"/>
  <c r="J30" i="6"/>
  <c r="K29" i="6" s="1"/>
  <c r="P31" i="6"/>
  <c r="T31" i="6"/>
  <c r="X31" i="6"/>
  <c r="AB31" i="6"/>
  <c r="AF31" i="6"/>
  <c r="H33" i="6"/>
  <c r="L33" i="6"/>
  <c r="H34" i="6"/>
  <c r="AH34" i="6"/>
  <c r="N35" i="6"/>
  <c r="R35" i="6"/>
  <c r="V35" i="6"/>
  <c r="Z35" i="6"/>
  <c r="AD35" i="6"/>
  <c r="J38" i="6"/>
  <c r="K37" i="6" s="1"/>
  <c r="P39" i="6"/>
  <c r="T39" i="6"/>
  <c r="X39" i="6"/>
  <c r="AB39" i="6"/>
  <c r="AF39" i="6"/>
  <c r="H41" i="6"/>
  <c r="L41" i="6"/>
  <c r="H42" i="6"/>
  <c r="AH42" i="6"/>
  <c r="N43" i="6"/>
  <c r="R43" i="6"/>
  <c r="V43" i="6"/>
  <c r="Z43" i="6"/>
  <c r="AD43" i="6"/>
  <c r="J46" i="6"/>
  <c r="K45" i="6" s="1"/>
  <c r="P47" i="6"/>
  <c r="T47" i="6"/>
  <c r="X47" i="6"/>
  <c r="AB47" i="6"/>
  <c r="AF47" i="6"/>
  <c r="H49" i="6"/>
  <c r="L49" i="6"/>
  <c r="H50" i="6"/>
  <c r="AH50" i="6"/>
  <c r="N51" i="6"/>
  <c r="R51" i="6"/>
  <c r="V51" i="6"/>
  <c r="Z51" i="6"/>
  <c r="AD51" i="6"/>
  <c r="J54" i="6"/>
  <c r="K53" i="6" s="1"/>
  <c r="P55" i="6"/>
  <c r="T55" i="6"/>
  <c r="X55" i="6"/>
  <c r="AB55" i="6"/>
  <c r="AF55" i="6"/>
  <c r="H57" i="6"/>
  <c r="L57" i="6"/>
  <c r="H58" i="6"/>
  <c r="AH58" i="6"/>
  <c r="N59" i="6"/>
  <c r="R59" i="6"/>
  <c r="V59" i="6"/>
  <c r="Z59" i="6"/>
  <c r="AD59" i="6"/>
  <c r="J61" i="6"/>
  <c r="J62" i="6"/>
  <c r="P63" i="6"/>
  <c r="T63" i="6"/>
  <c r="X63" i="6"/>
  <c r="AB63" i="6"/>
  <c r="AF63" i="6"/>
  <c r="H65" i="6"/>
  <c r="L65" i="6"/>
  <c r="H66" i="6"/>
  <c r="AH66" i="6"/>
  <c r="N67" i="6"/>
  <c r="R67" i="6"/>
  <c r="V67" i="6"/>
  <c r="Z67" i="6"/>
  <c r="AD67" i="6"/>
  <c r="J70" i="6"/>
  <c r="K69" i="6" s="1"/>
  <c r="P71" i="6"/>
  <c r="T71" i="6"/>
  <c r="X71" i="6"/>
  <c r="AB71" i="6"/>
  <c r="AF71" i="6"/>
  <c r="H73" i="6"/>
  <c r="L73" i="6"/>
  <c r="H74" i="6"/>
  <c r="AH74" i="6"/>
  <c r="N75" i="6"/>
  <c r="R75" i="6"/>
  <c r="V75" i="6"/>
  <c r="Z75" i="6"/>
  <c r="AD75" i="6"/>
  <c r="J77" i="6"/>
  <c r="K77" i="6" s="1"/>
  <c r="J82" i="6"/>
  <c r="K81" i="6" s="1"/>
  <c r="P83" i="6"/>
  <c r="X83" i="6"/>
  <c r="AF83" i="6"/>
  <c r="Y45" i="7"/>
  <c r="M45" i="7"/>
  <c r="I78" i="6"/>
  <c r="H79" i="6"/>
  <c r="L79" i="6"/>
  <c r="O79" i="6"/>
  <c r="S79" i="6"/>
  <c r="W79" i="6"/>
  <c r="AA79" i="6"/>
  <c r="AE79" i="6"/>
  <c r="G81" i="6"/>
  <c r="AH81" i="6"/>
  <c r="AI81" i="6" s="1" a="1"/>
  <c r="AI81" i="6" s="1"/>
  <c r="J84" i="6"/>
  <c r="P85" i="6"/>
  <c r="T85" i="6"/>
  <c r="X85" i="6"/>
  <c r="AB85" i="6"/>
  <c r="AF85" i="6"/>
  <c r="I86" i="6"/>
  <c r="H87" i="6"/>
  <c r="L87" i="6"/>
  <c r="O87" i="6"/>
  <c r="S87" i="6"/>
  <c r="W87" i="6"/>
  <c r="AA87" i="6"/>
  <c r="AE87" i="6"/>
  <c r="H88" i="6"/>
  <c r="AH88" i="6"/>
  <c r="G89" i="6"/>
  <c r="N89" i="6"/>
  <c r="R89" i="6"/>
  <c r="V89" i="6"/>
  <c r="Z89" i="6"/>
  <c r="AD89" i="6"/>
  <c r="AH89" i="6"/>
  <c r="AI89" i="6" s="1" a="1"/>
  <c r="AI89" i="6" s="1"/>
  <c r="B42" i="7"/>
  <c r="D43" i="7"/>
  <c r="D46" i="7"/>
  <c r="A48" i="7"/>
  <c r="R45" i="7"/>
  <c r="B46" i="7"/>
  <c r="D47" i="7"/>
  <c r="J88" i="6"/>
  <c r="K87" i="6" s="1"/>
  <c r="P89" i="6"/>
  <c r="T89" i="6"/>
  <c r="X89" i="6"/>
  <c r="AB89" i="6"/>
  <c r="AF89" i="6"/>
  <c r="A43" i="7"/>
  <c r="L45" i="7"/>
  <c r="B47" i="7"/>
  <c r="E48" i="7"/>
  <c r="AB48" i="7" s="1"/>
  <c r="P79" i="6"/>
  <c r="T79" i="6"/>
  <c r="X79" i="6"/>
  <c r="AB79" i="6"/>
  <c r="H81" i="6"/>
  <c r="L81" i="6"/>
  <c r="Q85" i="6"/>
  <c r="U85" i="6"/>
  <c r="Y85" i="6"/>
  <c r="AC85" i="6"/>
  <c r="I87" i="6"/>
  <c r="M87" i="6" s="1" a="1"/>
  <c r="M87" i="6" s="1"/>
  <c r="P87" i="6"/>
  <c r="T87" i="6"/>
  <c r="X87" i="6"/>
  <c r="AB87" i="6"/>
  <c r="H89" i="6"/>
  <c r="O89" i="6"/>
  <c r="S89" i="6"/>
  <c r="W89" i="6"/>
  <c r="AA89" i="6"/>
  <c r="AE89" i="6"/>
  <c r="K45" i="7"/>
  <c r="W45" i="7" s="1"/>
  <c r="P45" i="7"/>
  <c r="AA45" i="7" s="1"/>
  <c r="H44" i="7" l="1"/>
  <c r="U40" i="7"/>
  <c r="I40" i="7"/>
  <c r="Q40" i="7" s="1" a="1"/>
  <c r="Q40" i="7" s="1"/>
  <c r="M30" i="7"/>
  <c r="Y26" i="7"/>
  <c r="P26" i="7"/>
  <c r="AA26" i="7" s="1"/>
  <c r="R22" i="7"/>
  <c r="S22" i="7" s="1"/>
  <c r="X22" i="7" s="1"/>
  <c r="L22" i="7"/>
  <c r="AB19" i="7"/>
  <c r="R18" i="7"/>
  <c r="G47" i="7"/>
  <c r="V47" i="7" s="1"/>
  <c r="N47" i="7"/>
  <c r="G16" i="7"/>
  <c r="U15" i="7"/>
  <c r="G9" i="7"/>
  <c r="V9" i="7" s="1"/>
  <c r="H9" i="7"/>
  <c r="R9" i="7"/>
  <c r="M9" i="7"/>
  <c r="Q9" i="7" s="1" a="1"/>
  <c r="Q9" i="7" s="1"/>
  <c r="K12" i="7"/>
  <c r="W12" i="7" s="1"/>
  <c r="K15" i="6"/>
  <c r="O44" i="7"/>
  <c r="Z44" i="7" s="1"/>
  <c r="H40" i="7"/>
  <c r="N40" i="7"/>
  <c r="S40" i="7" s="1"/>
  <c r="X40" i="7" s="1"/>
  <c r="K30" i="7"/>
  <c r="L30" i="7"/>
  <c r="M26" i="7"/>
  <c r="Y22" i="7"/>
  <c r="P22" i="7"/>
  <c r="AA22" i="7" s="1"/>
  <c r="Y18" i="7"/>
  <c r="I47" i="7"/>
  <c r="O47" i="7"/>
  <c r="Z47" i="7" s="1"/>
  <c r="U16" i="7"/>
  <c r="H15" i="7"/>
  <c r="N9" i="7"/>
  <c r="U9" i="7"/>
  <c r="L9" i="7"/>
  <c r="Y9" i="7"/>
  <c r="M75" i="6" a="1"/>
  <c r="M75" i="6" s="1"/>
  <c r="M12" i="7"/>
  <c r="Q12" i="7" s="1" a="1"/>
  <c r="Q12" i="7" s="1"/>
  <c r="P12" i="7"/>
  <c r="AA12" i="7" s="1"/>
  <c r="M67" i="6" a="1"/>
  <c r="M67" i="6" s="1"/>
  <c r="G44" i="7"/>
  <c r="S36" i="7"/>
  <c r="X36" i="7" s="1"/>
  <c r="R30" i="7"/>
  <c r="S24" i="7"/>
  <c r="X24" i="7" s="1"/>
  <c r="M18" i="7"/>
  <c r="W18" i="7" s="1"/>
  <c r="H16" i="7"/>
  <c r="G15" i="7"/>
  <c r="R12" i="7"/>
  <c r="S12" i="7" s="1"/>
  <c r="X12" i="7" s="1"/>
  <c r="M71" i="6" a="1"/>
  <c r="M71" i="6" s="1"/>
  <c r="W22" i="7"/>
  <c r="M61" i="6" a="1"/>
  <c r="M61" i="6" s="1"/>
  <c r="M53" i="6" a="1"/>
  <c r="M53" i="6" s="1"/>
  <c r="M29" i="6" a="1"/>
  <c r="M29" i="6" s="1"/>
  <c r="W41" i="7"/>
  <c r="W25" i="7"/>
  <c r="V8" i="7"/>
  <c r="K61" i="6"/>
  <c r="W30" i="7"/>
  <c r="V24" i="7"/>
  <c r="V16" i="7"/>
  <c r="W16" i="7"/>
  <c r="Q36" i="7" a="1"/>
  <c r="Q36" i="7" s="1"/>
  <c r="V38" i="7"/>
  <c r="V35" i="7"/>
  <c r="V19" i="7"/>
  <c r="V15" i="7"/>
  <c r="K17" i="6"/>
  <c r="V36" i="7"/>
  <c r="S32" i="7"/>
  <c r="X32" i="7" s="1"/>
  <c r="V30" i="7"/>
  <c r="V31" i="7"/>
  <c r="W8" i="7"/>
  <c r="V10" i="7"/>
  <c r="V22" i="7"/>
  <c r="R47" i="7"/>
  <c r="K47" i="7"/>
  <c r="Y47" i="7"/>
  <c r="P47" i="7"/>
  <c r="AA47" i="7" s="1"/>
  <c r="L47" i="7"/>
  <c r="M47" i="7"/>
  <c r="Q47" i="7" s="1" a="1"/>
  <c r="Q47" i="7" s="1"/>
  <c r="N48" i="7"/>
  <c r="I48" i="7"/>
  <c r="U48" i="7"/>
  <c r="G48" i="7"/>
  <c r="H48" i="7"/>
  <c r="E45" i="7"/>
  <c r="AB45" i="7" s="1"/>
  <c r="G46" i="7"/>
  <c r="N46" i="7"/>
  <c r="H46" i="7"/>
  <c r="U46" i="7"/>
  <c r="O46" i="7"/>
  <c r="Z46" i="7" s="1"/>
  <c r="I46" i="7"/>
  <c r="U45" i="7"/>
  <c r="H45" i="7"/>
  <c r="N45" i="7"/>
  <c r="S45" i="7" s="1"/>
  <c r="X45" i="7" s="1"/>
  <c r="G45" i="7"/>
  <c r="O45" i="7"/>
  <c r="Z45" i="7" s="1"/>
  <c r="I45" i="7"/>
  <c r="Q45" i="7" s="1" a="1"/>
  <c r="Q45" i="7" s="1"/>
  <c r="U13" i="7"/>
  <c r="H13" i="7"/>
  <c r="N13" i="7"/>
  <c r="G13" i="7"/>
  <c r="O13" i="7"/>
  <c r="Z13" i="7" s="1"/>
  <c r="I13" i="7"/>
  <c r="R35" i="7"/>
  <c r="K35" i="7"/>
  <c r="P35" i="7"/>
  <c r="AA35" i="7" s="1"/>
  <c r="L35" i="7"/>
  <c r="M35" i="7"/>
  <c r="Y35" i="7"/>
  <c r="E20" i="7"/>
  <c r="AB20" i="7" s="1"/>
  <c r="Y13" i="7"/>
  <c r="M13" i="7"/>
  <c r="P13" i="7"/>
  <c r="AA13" i="7" s="1"/>
  <c r="K13" i="7"/>
  <c r="L13" i="7"/>
  <c r="R13" i="7"/>
  <c r="E32" i="7"/>
  <c r="AB32" i="7" s="1"/>
  <c r="R31" i="7"/>
  <c r="K31" i="7"/>
  <c r="Y31" i="7"/>
  <c r="P31" i="7"/>
  <c r="AA31" i="7" s="1"/>
  <c r="L31" i="7"/>
  <c r="M31" i="7"/>
  <c r="Q31" i="7" s="1" a="1"/>
  <c r="Q31" i="7" s="1"/>
  <c r="L31" i="3"/>
  <c r="L27" i="3" s="1"/>
  <c r="N28" i="3" s="1"/>
  <c r="T28" i="3" s="1"/>
  <c r="AB32" i="3" s="1"/>
  <c r="AG10" i="3"/>
  <c r="AH10" i="3" s="1"/>
  <c r="AH38" i="3" s="1"/>
  <c r="W38" i="7"/>
  <c r="W34" i="7"/>
  <c r="W36" i="7"/>
  <c r="Q30" i="7" a="1"/>
  <c r="Q30" i="7" s="1"/>
  <c r="S30" i="7"/>
  <c r="X30" i="7" s="1"/>
  <c r="W20" i="7"/>
  <c r="W17" i="7"/>
  <c r="M69" i="6" a="1"/>
  <c r="M69" i="6" s="1"/>
  <c r="M37" i="6" a="1"/>
  <c r="M37" i="6" s="1"/>
  <c r="S35" i="7"/>
  <c r="X35" i="7" s="1"/>
  <c r="Q15" i="7" a="1"/>
  <c r="Q15" i="7" s="1"/>
  <c r="M85" i="6" a="1"/>
  <c r="M85" i="6" s="1"/>
  <c r="W10" i="7"/>
  <c r="V12" i="7"/>
  <c r="W9" i="7"/>
  <c r="K9" i="6"/>
  <c r="W11" i="7"/>
  <c r="Q10" i="7" a="1"/>
  <c r="Q10" i="7" s="1"/>
  <c r="S10" i="7"/>
  <c r="X10" i="7" s="1"/>
  <c r="E46" i="7"/>
  <c r="AB46" i="7" s="1"/>
  <c r="P42" i="7"/>
  <c r="AA42" i="7" s="1"/>
  <c r="L42" i="7"/>
  <c r="K42" i="7"/>
  <c r="M42" i="7"/>
  <c r="Q42" i="7" s="1" a="1"/>
  <c r="Q42" i="7" s="1"/>
  <c r="Y42" i="7"/>
  <c r="R42" i="7"/>
  <c r="R43" i="7"/>
  <c r="K43" i="7"/>
  <c r="M43" i="7"/>
  <c r="Y43" i="7"/>
  <c r="P43" i="7"/>
  <c r="AA43" i="7" s="1"/>
  <c r="L43" i="7"/>
  <c r="Y44" i="7"/>
  <c r="P44" i="7"/>
  <c r="AA44" i="7" s="1"/>
  <c r="K44" i="7"/>
  <c r="L44" i="7"/>
  <c r="R44" i="7"/>
  <c r="S44" i="7" s="1"/>
  <c r="X44" i="7" s="1"/>
  <c r="M44" i="7"/>
  <c r="Q44" i="7" s="1" a="1"/>
  <c r="Q44" i="7" s="1"/>
  <c r="E36" i="7"/>
  <c r="AB36" i="7" s="1"/>
  <c r="E24" i="7"/>
  <c r="AB24" i="7" s="1"/>
  <c r="U21" i="7"/>
  <c r="H21" i="7"/>
  <c r="N21" i="7"/>
  <c r="S21" i="7" s="1"/>
  <c r="X21" i="7" s="1"/>
  <c r="G21" i="7"/>
  <c r="O21" i="7"/>
  <c r="Z21" i="7" s="1"/>
  <c r="I21" i="7"/>
  <c r="Q21" i="7" s="1" a="1"/>
  <c r="Q21" i="7" s="1"/>
  <c r="P14" i="7"/>
  <c r="AA14" i="7" s="1"/>
  <c r="L14" i="7"/>
  <c r="M14" i="7"/>
  <c r="Y14" i="7"/>
  <c r="R14" i="7"/>
  <c r="K14" i="7"/>
  <c r="E13" i="7"/>
  <c r="AB13" i="7" s="1"/>
  <c r="U33" i="7"/>
  <c r="H33" i="7"/>
  <c r="N33" i="7"/>
  <c r="S33" i="7" s="1"/>
  <c r="X33" i="7" s="1"/>
  <c r="G33" i="7"/>
  <c r="O33" i="7"/>
  <c r="Z33" i="7" s="1"/>
  <c r="I33" i="7"/>
  <c r="Q33" i="7" s="1" a="1"/>
  <c r="Q33" i="7" s="1"/>
  <c r="F91" i="6"/>
  <c r="F49" i="7"/>
  <c r="U17" i="7"/>
  <c r="H17" i="7"/>
  <c r="N17" i="7"/>
  <c r="S17" i="7" s="1"/>
  <c r="X17" i="7" s="1"/>
  <c r="G17" i="7"/>
  <c r="O17" i="7"/>
  <c r="Z17" i="7" s="1"/>
  <c r="I17" i="7"/>
  <c r="Q17" i="7" s="1" a="1"/>
  <c r="Q17" i="7" s="1"/>
  <c r="V44" i="7"/>
  <c r="V32" i="7"/>
  <c r="V28" i="7"/>
  <c r="W26" i="7"/>
  <c r="V20" i="7"/>
  <c r="K65" i="6"/>
  <c r="S47" i="7"/>
  <c r="X47" i="7" s="1"/>
  <c r="V42" i="7"/>
  <c r="W40" i="7"/>
  <c r="V34" i="7"/>
  <c r="W28" i="7"/>
  <c r="V26" i="7"/>
  <c r="W24" i="7"/>
  <c r="V18" i="7"/>
  <c r="M77" i="6" a="1"/>
  <c r="M77" i="6" s="1"/>
  <c r="M45" i="6" a="1"/>
  <c r="M45" i="6" s="1"/>
  <c r="W29" i="7"/>
  <c r="V27" i="7"/>
  <c r="S15" i="7"/>
  <c r="X15" i="7" s="1"/>
  <c r="K83" i="6"/>
  <c r="K19" i="6"/>
  <c r="K35" i="6"/>
  <c r="S8" i="7"/>
  <c r="X8" i="7" s="1"/>
  <c r="K59" i="6"/>
  <c r="K27" i="6"/>
  <c r="E47" i="7"/>
  <c r="AB47" i="7" s="1"/>
  <c r="O43" i="7"/>
  <c r="Z43" i="7" s="1"/>
  <c r="G43" i="7"/>
  <c r="N43" i="7"/>
  <c r="S43" i="7" s="1"/>
  <c r="X43" i="7" s="1"/>
  <c r="H43" i="7"/>
  <c r="U43" i="7"/>
  <c r="I43" i="7"/>
  <c r="Q43" i="7" s="1" a="1"/>
  <c r="Q43" i="7" s="1"/>
  <c r="P46" i="7"/>
  <c r="AA46" i="7" s="1"/>
  <c r="L46" i="7"/>
  <c r="M46" i="7"/>
  <c r="Y46" i="7"/>
  <c r="R46" i="7"/>
  <c r="K46" i="7"/>
  <c r="E43" i="7"/>
  <c r="AB43" i="7" s="1"/>
  <c r="P48" i="7"/>
  <c r="AA48" i="7" s="1"/>
  <c r="K48" i="7"/>
  <c r="L48" i="7"/>
  <c r="R48" i="7"/>
  <c r="M48" i="7"/>
  <c r="Y48" i="7"/>
  <c r="E42" i="7"/>
  <c r="AB42" i="7" s="1"/>
  <c r="E44" i="7"/>
  <c r="AB44" i="7" s="1"/>
  <c r="U25" i="7"/>
  <c r="H25" i="7"/>
  <c r="O25" i="7"/>
  <c r="Z25" i="7" s="1"/>
  <c r="I25" i="7"/>
  <c r="Q25" i="7" s="1" a="1"/>
  <c r="Q25" i="7" s="1"/>
  <c r="N25" i="7"/>
  <c r="S25" i="7" s="1"/>
  <c r="X25" i="7" s="1"/>
  <c r="G25" i="7"/>
  <c r="G14" i="7"/>
  <c r="N14" i="7"/>
  <c r="S14" i="7" s="1"/>
  <c r="X14" i="7" s="1"/>
  <c r="H14" i="7"/>
  <c r="U14" i="7"/>
  <c r="O14" i="7"/>
  <c r="Z14" i="7" s="1"/>
  <c r="I14" i="7"/>
  <c r="Q14" i="7" s="1" a="1"/>
  <c r="Q14" i="7" s="1"/>
  <c r="R23" i="7"/>
  <c r="S23" i="7" s="1"/>
  <c r="X23" i="7" s="1"/>
  <c r="K23" i="7"/>
  <c r="L23" i="7"/>
  <c r="M23" i="7"/>
  <c r="Q23" i="7" s="1" a="1"/>
  <c r="Q23" i="7" s="1"/>
  <c r="Y23" i="7"/>
  <c r="P23" i="7"/>
  <c r="AA23" i="7" s="1"/>
  <c r="E40" i="7"/>
  <c r="AB40" i="7" s="1"/>
  <c r="R19" i="7"/>
  <c r="S19" i="7" s="1"/>
  <c r="X19" i="7" s="1"/>
  <c r="K19" i="7"/>
  <c r="P19" i="7"/>
  <c r="AA19" i="7" s="1"/>
  <c r="L19" i="7"/>
  <c r="M19" i="7"/>
  <c r="Q19" i="7" s="1" a="1"/>
  <c r="Q19" i="7" s="1"/>
  <c r="Y19" i="7"/>
  <c r="U37" i="7"/>
  <c r="H37" i="7"/>
  <c r="N37" i="7"/>
  <c r="S37" i="7" s="1"/>
  <c r="X37" i="7" s="1"/>
  <c r="G37" i="7"/>
  <c r="O37" i="7"/>
  <c r="Z37" i="7" s="1"/>
  <c r="I37" i="7"/>
  <c r="Q37" i="7" s="1" a="1"/>
  <c r="Q37" i="7" s="1"/>
  <c r="E28" i="7"/>
  <c r="AB28" i="7" s="1"/>
  <c r="W15" i="7"/>
  <c r="S42" i="7"/>
  <c r="X42" i="7" s="1"/>
  <c r="Q38" i="7" a="1"/>
  <c r="Q38" i="7" s="1"/>
  <c r="Q34" i="7" a="1"/>
  <c r="Q34" i="7" s="1"/>
  <c r="S34" i="7"/>
  <c r="X34" i="7" s="1"/>
  <c r="W32" i="7"/>
  <c r="Q26" i="7" a="1"/>
  <c r="Q26" i="7" s="1"/>
  <c r="S26" i="7"/>
  <c r="X26" i="7" s="1"/>
  <c r="Q22" i="7" a="1"/>
  <c r="Q22" i="7" s="1"/>
  <c r="S18" i="7"/>
  <c r="X18" i="7" s="1"/>
  <c r="W37" i="7"/>
  <c r="Q35" i="7" a="1"/>
  <c r="Q35" i="7" s="1"/>
  <c r="W21" i="7"/>
  <c r="K43" i="6"/>
  <c r="M11" i="6" a="1"/>
  <c r="M11" i="6" s="1"/>
  <c r="V11" i="7"/>
  <c r="K67" i="6"/>
  <c r="R27" i="7"/>
  <c r="S27" i="7" s="1"/>
  <c r="X27" i="7" s="1"/>
  <c r="K27" i="7"/>
  <c r="M27" i="7"/>
  <c r="Q27" i="7" s="1" a="1"/>
  <c r="Q27" i="7" s="1"/>
  <c r="Y27" i="7"/>
  <c r="P27" i="7"/>
  <c r="AA27" i="7" s="1"/>
  <c r="L27" i="7"/>
  <c r="E14" i="7"/>
  <c r="AB14" i="7" s="1"/>
  <c r="U41" i="7"/>
  <c r="H41" i="7"/>
  <c r="O41" i="7"/>
  <c r="Z41" i="7" s="1"/>
  <c r="I41" i="7"/>
  <c r="Q41" i="7" s="1" a="1"/>
  <c r="Q41" i="7" s="1"/>
  <c r="N41" i="7"/>
  <c r="S41" i="7" s="1"/>
  <c r="X41" i="7" s="1"/>
  <c r="G41" i="7"/>
  <c r="E15" i="7"/>
  <c r="AB15" i="7" s="1"/>
  <c r="R39" i="7"/>
  <c r="S39" i="7" s="1"/>
  <c r="X39" i="7" s="1"/>
  <c r="K39" i="7"/>
  <c r="L39" i="7"/>
  <c r="M39" i="7"/>
  <c r="Q39" i="7" s="1" a="1"/>
  <c r="Q39" i="7" s="1"/>
  <c r="Y39" i="7"/>
  <c r="P39" i="7"/>
  <c r="AA39" i="7" s="1"/>
  <c r="U29" i="7"/>
  <c r="H29" i="7"/>
  <c r="N29" i="7"/>
  <c r="S29" i="7" s="1"/>
  <c r="X29" i="7" s="1"/>
  <c r="G29" i="7"/>
  <c r="O29" i="7"/>
  <c r="Z29" i="7" s="1"/>
  <c r="I29" i="7"/>
  <c r="Q29" i="7" s="1" a="1"/>
  <c r="Q29" i="7" s="1"/>
  <c r="S38" i="7"/>
  <c r="X38" i="7" s="1"/>
  <c r="V39" i="7"/>
  <c r="S31" i="7"/>
  <c r="X31" i="7" s="1"/>
  <c r="V23" i="7"/>
  <c r="K75" i="6"/>
  <c r="K51" i="6"/>
  <c r="Q18" i="7" l="1" a="1"/>
  <c r="Q18" i="7" s="1"/>
  <c r="V40" i="7"/>
  <c r="S9" i="7"/>
  <c r="X9" i="7" s="1"/>
  <c r="V17" i="7"/>
  <c r="V33" i="7"/>
  <c r="W35" i="7"/>
  <c r="V13" i="7"/>
  <c r="V48" i="7"/>
  <c r="W48" i="7"/>
  <c r="W46" i="7"/>
  <c r="W14" i="7"/>
  <c r="W39" i="7"/>
  <c r="V14" i="7"/>
  <c r="W44" i="7"/>
  <c r="W42" i="7"/>
  <c r="W31" i="7"/>
  <c r="W43" i="7"/>
  <c r="V46" i="7"/>
  <c r="W47" i="7"/>
  <c r="W13" i="7"/>
  <c r="Q13" i="7" a="1"/>
  <c r="Q13" i="7" s="1"/>
  <c r="V45" i="7"/>
  <c r="Q46" i="7" a="1"/>
  <c r="Q46" i="7" s="1"/>
  <c r="S46" i="7"/>
  <c r="X46" i="7" s="1"/>
  <c r="S48" i="7"/>
  <c r="X48" i="7" s="1"/>
  <c r="V29" i="7"/>
  <c r="V41" i="7"/>
  <c r="W27" i="7"/>
  <c r="V37" i="7"/>
  <c r="W19" i="7"/>
  <c r="W23" i="7"/>
  <c r="V25" i="7"/>
  <c r="V43" i="7"/>
  <c r="V21" i="7"/>
  <c r="S13" i="7"/>
  <c r="X13" i="7" s="1"/>
  <c r="Q48" i="7" a="1"/>
  <c r="Q48" i="7" s="1"/>
</calcChain>
</file>

<file path=xl/sharedStrings.xml><?xml version="1.0" encoding="utf-8"?>
<sst xmlns="http://schemas.openxmlformats.org/spreadsheetml/2006/main" count="852" uniqueCount="362">
  <si>
    <t>Commission Fédérale d'Activité Tennis de table</t>
  </si>
  <si>
    <t>Championnats de France FSGT</t>
  </si>
  <si>
    <t>Équipes</t>
  </si>
  <si>
    <t>Lieu et date</t>
  </si>
  <si>
    <t>Nombre d'équipes engagées</t>
  </si>
  <si>
    <t>Adresse</t>
  </si>
  <si>
    <t>X</t>
  </si>
  <si>
    <t>=</t>
  </si>
  <si>
    <t>€</t>
  </si>
  <si>
    <t>Juge- Arbitre</t>
  </si>
  <si>
    <t>Jean-Pierre RAVIER</t>
  </si>
  <si>
    <t>8 RUE ROMAIN ROLLAND</t>
  </si>
  <si>
    <t>94500 CHAMPIGNY</t>
  </si>
  <si>
    <t>Merci de libeller le chèque à l'ordre de la FSGT</t>
  </si>
  <si>
    <t>Fixe</t>
  </si>
  <si>
    <t>01 49 83 85 54</t>
  </si>
  <si>
    <t>Portable</t>
  </si>
  <si>
    <t>06 28 35 07 32</t>
  </si>
  <si>
    <t>Courriel</t>
  </si>
  <si>
    <t>ravierjeanpierre@yahoo.fr</t>
  </si>
  <si>
    <t>Adjoint</t>
  </si>
  <si>
    <t>COMMISSION</t>
  </si>
  <si>
    <t xml:space="preserve"> Numéro d'affiliation à la FSGT</t>
  </si>
  <si>
    <t>I   M   P   O   R   T   A   N   T</t>
  </si>
  <si>
    <t>CLUB</t>
  </si>
  <si>
    <t>Merci de renvoyer les documents et le montant des engagements dans les délais</t>
  </si>
  <si>
    <t>Nom</t>
  </si>
  <si>
    <t>Coordonnées du correspondant</t>
  </si>
  <si>
    <t>BALLES PLASTIQUE BLANCHES</t>
  </si>
  <si>
    <t>Téléphone</t>
  </si>
  <si>
    <t>Début de la compétition</t>
  </si>
  <si>
    <t xml:space="preserve">Courriel </t>
  </si>
  <si>
    <t>Page 1/2</t>
  </si>
  <si>
    <t>EQUIPES</t>
  </si>
  <si>
    <t xml:space="preserve">DATE </t>
  </si>
  <si>
    <t>CAT.</t>
  </si>
  <si>
    <t xml:space="preserve">né le et avant </t>
  </si>
  <si>
    <t>Vétérans 3</t>
  </si>
  <si>
    <t>né avant le</t>
  </si>
  <si>
    <t>Vétérans 2</t>
  </si>
  <si>
    <t>Licence</t>
  </si>
  <si>
    <t>Prénom</t>
  </si>
  <si>
    <t>Classement (par ordre croissant)</t>
  </si>
  <si>
    <t>Club</t>
  </si>
  <si>
    <t>Date de naissance</t>
  </si>
  <si>
    <t>Sexe</t>
  </si>
  <si>
    <t>Numéro d'équipe</t>
  </si>
  <si>
    <t>Vétérans 1</t>
  </si>
  <si>
    <t>Sénior</t>
  </si>
  <si>
    <t>Junior</t>
  </si>
  <si>
    <t>Cadet</t>
  </si>
  <si>
    <t>Benjamin</t>
  </si>
  <si>
    <t>né le et après</t>
  </si>
  <si>
    <t>Poussin</t>
  </si>
  <si>
    <t>feuille 2/2</t>
  </si>
  <si>
    <t>FFCW</t>
  </si>
  <si>
    <t>Prix de séries</t>
  </si>
  <si>
    <t>lieu et date</t>
  </si>
  <si>
    <t>RECAPITULATIF</t>
  </si>
  <si>
    <t>Recherche partenaire</t>
  </si>
  <si>
    <t>prix</t>
  </si>
  <si>
    <t>Séries      et      catégories</t>
  </si>
  <si>
    <t>XWX</t>
  </si>
  <si>
    <t>a</t>
  </si>
  <si>
    <t>INDIVIDUELS</t>
  </si>
  <si>
    <t>Doubles MIXTES</t>
  </si>
  <si>
    <t>EQ - DO</t>
  </si>
  <si>
    <t>DX</t>
  </si>
  <si>
    <t>b</t>
  </si>
  <si>
    <t>DAMES</t>
  </si>
  <si>
    <t>c</t>
  </si>
  <si>
    <t>MESSIEURS</t>
  </si>
  <si>
    <t>d</t>
  </si>
  <si>
    <t>e</t>
  </si>
  <si>
    <t>f</t>
  </si>
  <si>
    <t>g</t>
  </si>
  <si>
    <t>Tél:</t>
  </si>
  <si>
    <t>Port:</t>
  </si>
  <si>
    <t>CF</t>
  </si>
  <si>
    <t>h</t>
  </si>
  <si>
    <t>Fax:</t>
  </si>
  <si>
    <t>@</t>
  </si>
  <si>
    <t>i</t>
  </si>
  <si>
    <t>JA Adjoints</t>
  </si>
  <si>
    <t>j</t>
  </si>
  <si>
    <t>k</t>
  </si>
  <si>
    <t>l</t>
  </si>
  <si>
    <t>m</t>
  </si>
  <si>
    <t>Dossier à envoyer au Juge - Arbitre avant le:</t>
  </si>
  <si>
    <t>n</t>
  </si>
  <si>
    <t>o</t>
  </si>
  <si>
    <t>p</t>
  </si>
  <si>
    <t>RESPECTEZ LES DATES D'ENGAGEMENTS, RESPECTEZ LES JUGES-ARBITRES. DONNEZ LEUR LES MOYENS DE PREPARER L'EPREUVE DANS LES MEILLEURES CONDITIONS !</t>
  </si>
  <si>
    <t>q</t>
  </si>
  <si>
    <t>TT</t>
  </si>
  <si>
    <t>ENG.</t>
  </si>
  <si>
    <t>r</t>
  </si>
  <si>
    <t>Engagements</t>
  </si>
  <si>
    <t>x</t>
  </si>
  <si>
    <t>s</t>
  </si>
  <si>
    <t>t</t>
  </si>
  <si>
    <t>les feuilles d' engagements</t>
  </si>
  <si>
    <t xml:space="preserve">Libeller le chèque à l'ordre de  "  FSGT   CFA     Tennis de Table   "   </t>
  </si>
  <si>
    <t>Eng  Eq FEM</t>
  </si>
  <si>
    <t>u</t>
  </si>
  <si>
    <t>le chèque pour frais d'engagements</t>
  </si>
  <si>
    <t>Eng  Eq MESS</t>
  </si>
  <si>
    <t>v</t>
  </si>
  <si>
    <t xml:space="preserve"> Numéro</t>
  </si>
  <si>
    <t>w</t>
  </si>
  <si>
    <t>d' affiliation à la  FSGT</t>
  </si>
  <si>
    <t>BALLES</t>
  </si>
  <si>
    <t>COORDONNEES</t>
  </si>
  <si>
    <t>Nom:</t>
  </si>
  <si>
    <t>y</t>
  </si>
  <si>
    <t>Adresse:</t>
  </si>
  <si>
    <t>z</t>
  </si>
  <si>
    <t>Début de la</t>
  </si>
  <si>
    <t>CORRESPONDANT</t>
  </si>
  <si>
    <t>Ville</t>
  </si>
  <si>
    <t>aa</t>
  </si>
  <si>
    <t>Compétition</t>
  </si>
  <si>
    <t>(</t>
  </si>
  <si>
    <t>Courriel :</t>
  </si>
  <si>
    <t>ab</t>
  </si>
  <si>
    <t>Port :</t>
  </si>
  <si>
    <t>Fax :</t>
  </si>
  <si>
    <t>feuille 3     IND</t>
  </si>
  <si>
    <t>FICHE DE RENSEIGNEMENT</t>
  </si>
  <si>
    <t>N°</t>
  </si>
  <si>
    <t>LIC</t>
  </si>
  <si>
    <t>DOS</t>
  </si>
  <si>
    <t>NOM</t>
  </si>
  <si>
    <t>PRENOM</t>
  </si>
  <si>
    <t>CLT</t>
  </si>
  <si>
    <t>M/F</t>
  </si>
  <si>
    <t>D de Nais.</t>
  </si>
  <si>
    <t>cat</t>
  </si>
  <si>
    <t>Surcl</t>
  </si>
  <si>
    <t>Minime</t>
  </si>
  <si>
    <t>Seniors</t>
  </si>
  <si>
    <t>Juniors</t>
  </si>
  <si>
    <t>Cadets</t>
  </si>
  <si>
    <t>Minimes</t>
  </si>
  <si>
    <t>Benjamins</t>
  </si>
  <si>
    <t>Poussins</t>
  </si>
  <si>
    <r>
      <rPr>
        <b/>
        <sz val="20"/>
        <rFont val="Times New Roman"/>
        <family val="1"/>
        <charset val="1"/>
      </rPr>
      <t>SERIES</t>
    </r>
    <r>
      <rPr>
        <b/>
        <sz val="24"/>
        <rFont val="Times New Roman"/>
        <family val="1"/>
        <charset val="1"/>
      </rPr>
      <t xml:space="preserve"> I N D I V I D U E L L E S</t>
    </r>
  </si>
  <si>
    <t>CATEGORIES</t>
  </si>
  <si>
    <t>dos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</si>
  <si>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</si>
  <si>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</si>
  <si>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</si>
  <si>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</si>
  <si>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</si>
  <si>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</si>
  <si>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</si>
  <si>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</si>
  <si>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</si>
  <si>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</si>
  <si>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</si>
  <si>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</si>
  <si>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</si>
  <si>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</si>
  <si>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</si>
  <si>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</si>
  <si>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</si>
  <si>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</si>
  <si>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</si>
  <si>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</si>
  <si>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Commission</t>
  </si>
  <si>
    <t>ENGAGEMENTS</t>
  </si>
  <si>
    <t>INSCRIPTION  des joueurs(es) "NUMEROTE"   1,+ numéro  ( exp:1,520)</t>
  </si>
  <si>
    <t>feuille   1     IND</t>
  </si>
  <si>
    <t>LISTING DES JOUEURS et CORRESPONDANT DU CLUB où COMMISSION</t>
  </si>
  <si>
    <t xml:space="preserve"> EQUIPES   -  DOUBLES  MIXTES</t>
  </si>
  <si>
    <t>N° Dossard</t>
  </si>
  <si>
    <t xml:space="preserve">joueur   </t>
  </si>
  <si>
    <t>Catégories</t>
  </si>
  <si>
    <t>TOTAUX</t>
  </si>
  <si>
    <t>DDXX</t>
  </si>
  <si>
    <t>N° DOS</t>
  </si>
  <si>
    <t>nbs</t>
  </si>
  <si>
    <t>SERIE</t>
  </si>
  <si>
    <t>CATEGORIE</t>
  </si>
  <si>
    <t>N° EQUIPES</t>
  </si>
  <si>
    <t>DOUBLES</t>
  </si>
  <si>
    <t>MIXTES</t>
  </si>
  <si>
    <t>nombres d'EQUIPES ou</t>
  </si>
  <si>
    <t xml:space="preserve">Commission </t>
  </si>
  <si>
    <t>nombres doubles MIXTES</t>
  </si>
  <si>
    <t>feuille 2    IND</t>
  </si>
  <si>
    <t>COMPOSITION DES doubles - doubles mixtes et des équipes(jeunes)</t>
  </si>
  <si>
    <t xml:space="preserve"> DOUBLES  -  EQUIPES(jeunes)   -   MIXTES</t>
  </si>
  <si>
    <t>club 2ème JOUEUR</t>
  </si>
  <si>
    <t>club différent</t>
  </si>
  <si>
    <r>
      <rPr>
        <b/>
        <sz val="18"/>
        <rFont val="Times New Roman"/>
        <family val="1"/>
        <charset val="1"/>
      </rPr>
      <t xml:space="preserve">joueur   </t>
    </r>
    <r>
      <rPr>
        <b/>
        <sz val="20"/>
        <rFont val="Times New Roman"/>
        <family val="1"/>
        <charset val="1"/>
      </rPr>
      <t>A</t>
    </r>
    <r>
      <rPr>
        <b/>
        <sz val="18"/>
        <rFont val="Times New Roman"/>
        <family val="1"/>
        <charset val="1"/>
      </rPr>
      <t xml:space="preserve"> </t>
    </r>
  </si>
  <si>
    <r>
      <rPr>
        <b/>
        <sz val="18"/>
        <rFont val="Times New Roman"/>
        <family val="1"/>
        <charset val="1"/>
      </rPr>
      <t xml:space="preserve">joueur   </t>
    </r>
    <r>
      <rPr>
        <b/>
        <sz val="20"/>
        <rFont val="Times New Roman"/>
        <family val="1"/>
        <charset val="1"/>
      </rPr>
      <t xml:space="preserve">B </t>
    </r>
  </si>
  <si>
    <t>N°  J1</t>
  </si>
  <si>
    <t>N°  J2</t>
  </si>
  <si>
    <t>nombres de DOUBLES</t>
  </si>
  <si>
    <t>commisission</t>
  </si>
  <si>
    <t>nombres d'équipes MIXTES</t>
  </si>
  <si>
    <r>
      <rPr>
        <sz val="14"/>
        <rFont val="Arial"/>
        <family val="2"/>
        <charset val="1"/>
      </rPr>
      <t xml:space="preserve">feuille </t>
    </r>
    <r>
      <rPr>
        <b/>
        <sz val="14"/>
        <rFont val="Arial"/>
        <family val="2"/>
        <charset val="1"/>
      </rPr>
      <t>3</t>
    </r>
  </si>
  <si>
    <t>listes</t>
  </si>
  <si>
    <t>TITRES</t>
  </si>
  <si>
    <t xml:space="preserve">prix de la </t>
  </si>
  <si>
    <t>sss/cat</t>
  </si>
  <si>
    <t>ser</t>
  </si>
  <si>
    <t>categories</t>
  </si>
  <si>
    <t>FFFD</t>
  </si>
  <si>
    <t>COMMISSION  SPORTIVE FEDERALE DE TENNIS DE TABLE</t>
  </si>
  <si>
    <t>CHAMPIONNATS FEDERAUX JEUNES</t>
  </si>
  <si>
    <t>TITRE</t>
  </si>
  <si>
    <t>Commission Fédérale d'Activités tennis de table</t>
  </si>
  <si>
    <t xml:space="preserve"> série ind</t>
  </si>
  <si>
    <t xml:space="preserve">COMMISSION  SPORTIVE FEDERALE </t>
  </si>
  <si>
    <t>CHAMPIONNATS FEDERAUX  Non classés - 5ème &amp; 4ème série</t>
  </si>
  <si>
    <t>CHAMPIONNATS de France  FSGT</t>
  </si>
  <si>
    <t>TOURNOI   1</t>
  </si>
  <si>
    <t>DEP SENIORS</t>
  </si>
  <si>
    <t>DEP JEUNES</t>
  </si>
  <si>
    <t>REG JEUNES</t>
  </si>
  <si>
    <t>federaux nc à Ttes</t>
  </si>
  <si>
    <t>COMMISSION   DEPARTEMENTALE</t>
  </si>
  <si>
    <t>CHAMPIONNATS FEDERAUX 3ème &amp; Ttes séries  et Equipes</t>
  </si>
  <si>
    <t xml:space="preserve">8 et 9 mai 2010 </t>
  </si>
  <si>
    <t>TTES CAT.</t>
  </si>
  <si>
    <t>Dames NC</t>
  </si>
  <si>
    <t>JUNIORS FILLES</t>
  </si>
  <si>
    <t>COMMISSION   REGIONALE</t>
  </si>
  <si>
    <t>CHAMPIONNATS DEPARTEMENTAUX JEUNES</t>
  </si>
  <si>
    <t>à LAMBEZELLEC (Brest)</t>
  </si>
  <si>
    <t>40 &amp; Plus</t>
  </si>
  <si>
    <t>&amp;</t>
  </si>
  <si>
    <t>plus</t>
  </si>
  <si>
    <t>Mess NC</t>
  </si>
  <si>
    <t>JUNIORS GARCONS</t>
  </si>
  <si>
    <t>CHAMPIONNATS REGIONAUX JEUNES</t>
  </si>
  <si>
    <t>equipes dames</t>
  </si>
  <si>
    <t>45 &amp; 50</t>
  </si>
  <si>
    <t>Dames 5s</t>
  </si>
  <si>
    <t>CADETTES</t>
  </si>
  <si>
    <t>CHAMPIONNATS DEPARTEMENTAUX SENIORS</t>
  </si>
  <si>
    <t>EPREUVES</t>
  </si>
  <si>
    <t>JEUNES</t>
  </si>
  <si>
    <t>55 &amp; 60</t>
  </si>
  <si>
    <t>Mess 5s</t>
  </si>
  <si>
    <t>CADETS</t>
  </si>
  <si>
    <t>CHAMPIONNATS REGIONAUX SENIORS</t>
  </si>
  <si>
    <t>65 &amp; 70</t>
  </si>
  <si>
    <t>Dames 4s</t>
  </si>
  <si>
    <t>MINIMES FILLES</t>
  </si>
  <si>
    <t>TOURNOI</t>
  </si>
  <si>
    <t>75 &amp; 80</t>
  </si>
  <si>
    <t>Mess 4s</t>
  </si>
  <si>
    <t>MINIMES GARCONS</t>
  </si>
  <si>
    <t>TENNIS de TABLE F.S.G.T.</t>
  </si>
  <si>
    <t>DOUBLES MIXTES</t>
  </si>
  <si>
    <t>equipes messieurs</t>
  </si>
  <si>
    <t>85 &amp; 90</t>
  </si>
  <si>
    <t>Dames 3s</t>
  </si>
  <si>
    <t>BENJAMINES</t>
  </si>
  <si>
    <t>Epreuve " ALAIN LUGARDON"</t>
  </si>
  <si>
    <t>Mess.NC</t>
  </si>
  <si>
    <t>Mess</t>
  </si>
  <si>
    <t>Mess 3s</t>
  </si>
  <si>
    <t>BENJAMINS</t>
  </si>
  <si>
    <t>CHAMPIONNATS DEPARTEMENTAUX ADULTES</t>
  </si>
  <si>
    <t>Dames</t>
  </si>
  <si>
    <t>Ttes</t>
  </si>
  <si>
    <t>POUSSINES</t>
  </si>
  <si>
    <t>CHAMPIONNATS REGIONAUX ADULTES</t>
  </si>
  <si>
    <t>Dames Clas</t>
  </si>
  <si>
    <t>POUSSINS</t>
  </si>
  <si>
    <t>Vétérans</t>
  </si>
  <si>
    <t>Vet</t>
  </si>
  <si>
    <t>DO Dames NC</t>
  </si>
  <si>
    <t>DO</t>
  </si>
  <si>
    <t>NC</t>
  </si>
  <si>
    <t>Doubles Juniors Filles</t>
  </si>
  <si>
    <t>Do</t>
  </si>
  <si>
    <t>Equipes Juniors Filles</t>
  </si>
  <si>
    <t>Eq</t>
  </si>
  <si>
    <t>DERNIER DELAI</t>
  </si>
  <si>
    <t>Juniors filles</t>
  </si>
  <si>
    <t>DO Mess NC</t>
  </si>
  <si>
    <t>Doubles Juniors Garçons</t>
  </si>
  <si>
    <t>Equipes Juniors Garçons</t>
  </si>
  <si>
    <t>JAUNES</t>
  </si>
  <si>
    <t>Juniors Garçons</t>
  </si>
  <si>
    <t>DX  NC</t>
  </si>
  <si>
    <t>Doubles Cadettes</t>
  </si>
  <si>
    <t>Equipes Cadettes</t>
  </si>
  <si>
    <t>DO Dames 5s</t>
  </si>
  <si>
    <t>5s</t>
  </si>
  <si>
    <t>adresse de la compétition</t>
  </si>
  <si>
    <t>Minimes filles</t>
  </si>
  <si>
    <t>Doubles Cadets</t>
  </si>
  <si>
    <t>Equipes Cadets</t>
  </si>
  <si>
    <t>DO Mess 5s</t>
  </si>
  <si>
    <t>ville</t>
  </si>
  <si>
    <t>Minimes Garçons</t>
  </si>
  <si>
    <t>Doubles Minimes Filles</t>
  </si>
  <si>
    <t>Equipes Minimes Filles</t>
  </si>
  <si>
    <t>DO Dames 4s</t>
  </si>
  <si>
    <t>4s</t>
  </si>
  <si>
    <t>tél</t>
  </si>
  <si>
    <t>Doubles Dames</t>
  </si>
  <si>
    <t>DX 5s</t>
  </si>
  <si>
    <t>Doubles Minimes Garçons</t>
  </si>
  <si>
    <t>Equipes Minimes Garçons</t>
  </si>
  <si>
    <t>DO Mess 4s</t>
  </si>
  <si>
    <t>correspondant</t>
  </si>
  <si>
    <t>Doubles Mess.</t>
  </si>
  <si>
    <t>Doubles Benjamines</t>
  </si>
  <si>
    <t>Equipes Benjamines</t>
  </si>
  <si>
    <t>DO Dames 3s</t>
  </si>
  <si>
    <t>3s-ttes</t>
  </si>
  <si>
    <t>nom prenom</t>
  </si>
  <si>
    <t>Doubles Jeunes</t>
  </si>
  <si>
    <t>Doubles Benjamins</t>
  </si>
  <si>
    <t>Equipes Benjamins</t>
  </si>
  <si>
    <t>DO Mess 3s-ttes</t>
  </si>
  <si>
    <t>adresse</t>
  </si>
  <si>
    <t>U</t>
  </si>
  <si>
    <t>DX 4s</t>
  </si>
  <si>
    <t>Doubles Poussines</t>
  </si>
  <si>
    <t>Equipes Poussines</t>
  </si>
  <si>
    <t>V</t>
  </si>
  <si>
    <t>Doubles Poussins</t>
  </si>
  <si>
    <t>Equipes Poussins</t>
  </si>
  <si>
    <t>tel / port / fax / @</t>
  </si>
  <si>
    <t>W</t>
  </si>
  <si>
    <t>DO Mess 3s</t>
  </si>
  <si>
    <t>DX Juniors</t>
  </si>
  <si>
    <t>juge arbitre</t>
  </si>
  <si>
    <t>DX 3s</t>
  </si>
  <si>
    <t>ttes</t>
  </si>
  <si>
    <t>DX Cadets</t>
  </si>
  <si>
    <t>DX 3s-ttes</t>
  </si>
  <si>
    <t>Y</t>
  </si>
  <si>
    <t>DX Minimes</t>
  </si>
  <si>
    <t>DX Benjamins</t>
  </si>
  <si>
    <t>DX Poussins</t>
  </si>
  <si>
    <t>JA - adjoint</t>
  </si>
  <si>
    <t xml:space="preserve"> Clubs</t>
  </si>
  <si>
    <t xml:space="preserve"> N° D'AFFILIATION</t>
  </si>
  <si>
    <t>SAISONS</t>
  </si>
  <si>
    <t>ANNEE</t>
  </si>
  <si>
    <t>2009   2010</t>
  </si>
  <si>
    <t>AVANT</t>
  </si>
  <si>
    <t>XX</t>
  </si>
  <si>
    <t>xx</t>
  </si>
  <si>
    <t>Jean-Marie LEROY</t>
  </si>
  <si>
    <t>Taulé 18-19 Avril 2026</t>
  </si>
  <si>
    <t>COMPLEXE SPORTIF</t>
  </si>
  <si>
    <t>29670 Taulé</t>
  </si>
  <si>
    <r>
      <t>TAUL</t>
    </r>
    <r>
      <rPr>
        <b/>
        <sz val="36"/>
        <rFont val="Calibri"/>
        <family val="2"/>
      </rPr>
      <t>É  18 et 19 AVRIL 2026</t>
    </r>
  </si>
  <si>
    <t>Samedi 18 avril à 8 heures</t>
  </si>
  <si>
    <t>Si vous réglez par virement, envoyer le justificatif du virement avec la feuille d'engagement ou par mail.</t>
  </si>
  <si>
    <t>14 Rue duTerrain des sports</t>
  </si>
  <si>
    <r>
      <t xml:space="preserve">DATE LIMITE de retour des documents 
</t>
    </r>
    <r>
      <rPr>
        <b/>
        <sz val="26"/>
        <color rgb="FFFF0000"/>
        <rFont val="Arial"/>
        <family val="2"/>
      </rPr>
      <t>le 20 mars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</si>
</sst>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#\ ##\ ##\ ##\ ##"/>
    <numFmt numFmtId="165" formatCode="dd\ mmmm\ yyyy"/>
    <numFmt numFmtId="166" formatCode="d/m"/>
    <numFmt numFmtId="167" formatCode="dd/mm/yy"/>
    <numFmt numFmtId="168" formatCode="_-* #,##0.00\ [$€-1]_-;\-* #,##0.00\ [$€-1]_-;_-* \-??\ [$€-1]_-"/>
    <numFmt numFmtId="169" formatCode="_-* #,##0\ _F_-;\-* #,##0\ _F_-;_-* \-??\ _F_-;_-@_-"/>
    <numFmt numFmtId="170" formatCode="0.000"/>
    <numFmt numFmtId="171" formatCode="d\ mmmm\ yyyy"/>
    <numFmt numFmtId="172" formatCode="dd\-mm"/>
  </numFmts>
  <fonts count="93">
    <font>
      <sz val="10"/>
      <name val="Arial"/>
      <family val="2"/>
      <charset val="1"/>
    </font>
    <font>
      <b/>
      <sz val="36"/>
      <name val="Arial"/>
      <family val="2"/>
      <charset val="1"/>
    </font>
    <font>
      <b/>
      <sz val="48"/>
      <name val="Arial"/>
      <family val="2"/>
      <charset val="1"/>
    </font>
    <font>
      <b/>
      <sz val="12"/>
      <name val="Arial"/>
      <family val="2"/>
      <charset val="1"/>
    </font>
    <font>
      <b/>
      <sz val="28"/>
      <name val="Arial"/>
      <family val="2"/>
      <charset val="1"/>
    </font>
    <font>
      <b/>
      <sz val="14"/>
      <name val="Arial"/>
      <family val="2"/>
      <charset val="1"/>
    </font>
    <font>
      <sz val="20"/>
      <name val="Arial"/>
      <family val="2"/>
      <charset val="1"/>
    </font>
    <font>
      <b/>
      <sz val="26"/>
      <name val="Arial"/>
      <family val="2"/>
      <charset val="1"/>
    </font>
    <font>
      <sz val="12"/>
      <name val="Arial"/>
      <family val="2"/>
      <charset val="1"/>
    </font>
    <font>
      <b/>
      <sz val="10"/>
      <name val="Arial"/>
      <family val="2"/>
      <charset val="1"/>
    </font>
    <font>
      <u/>
      <sz val="10"/>
      <color rgb="FF0000FF"/>
      <name val="Arial"/>
      <family val="2"/>
      <charset val="1"/>
    </font>
    <font>
      <b/>
      <sz val="18"/>
      <name val="Arial"/>
      <family val="2"/>
      <charset val="1"/>
    </font>
    <font>
      <b/>
      <i/>
      <sz val="18"/>
      <name val="Arial"/>
      <family val="2"/>
      <charset val="1"/>
    </font>
    <font>
      <b/>
      <sz val="20"/>
      <name val="Arial"/>
      <family val="2"/>
      <charset val="1"/>
    </font>
    <font>
      <b/>
      <sz val="22"/>
      <name val="Arial"/>
      <family val="2"/>
      <charset val="1"/>
    </font>
    <font>
      <b/>
      <i/>
      <sz val="14"/>
      <name val="Arial"/>
      <family val="2"/>
      <charset val="1"/>
    </font>
    <font>
      <sz val="10"/>
      <color rgb="FFFFFFFF"/>
      <name val="Arial"/>
      <family val="2"/>
      <charset val="1"/>
    </font>
    <font>
      <b/>
      <sz val="10"/>
      <color rgb="FFFFFFFF"/>
      <name val="Arial"/>
      <family val="2"/>
      <charset val="1"/>
    </font>
    <font>
      <b/>
      <sz val="24"/>
      <name val="Arial"/>
      <family val="2"/>
      <charset val="1"/>
    </font>
    <font>
      <sz val="10"/>
      <name val="Times New Roman"/>
      <family val="1"/>
      <charset val="1"/>
    </font>
    <font>
      <b/>
      <sz val="12"/>
      <name val="Times New Roman"/>
      <family val="1"/>
      <charset val="1"/>
    </font>
    <font>
      <sz val="10"/>
      <name val="MS Sans Serif"/>
      <family val="2"/>
      <charset val="1"/>
    </font>
    <font>
      <b/>
      <sz val="10"/>
      <name val="Times New Roman"/>
      <family val="1"/>
      <charset val="1"/>
    </font>
    <font>
      <b/>
      <sz val="16"/>
      <name val="Arial"/>
      <family val="2"/>
      <charset val="1"/>
    </font>
    <font>
      <sz val="18"/>
      <name val="Times New Roman"/>
      <family val="1"/>
      <charset val="1"/>
    </font>
    <font>
      <b/>
      <sz val="18"/>
      <name val="Times New Roman"/>
      <family val="1"/>
      <charset val="1"/>
    </font>
    <font>
      <sz val="18"/>
      <name val="Arial"/>
      <family val="2"/>
      <charset val="1"/>
    </font>
    <font>
      <sz val="36"/>
      <name val="Arial"/>
      <family val="2"/>
      <charset val="1"/>
    </font>
    <font>
      <sz val="10"/>
      <color rgb="FFFFFFFF"/>
      <name val="Times New Roman"/>
      <family val="1"/>
      <charset val="1"/>
    </font>
    <font>
      <b/>
      <sz val="14"/>
      <color rgb="FFFFFFFF"/>
      <name val="Times New Roman"/>
      <family val="1"/>
      <charset val="1"/>
    </font>
    <font>
      <b/>
      <sz val="24"/>
      <color rgb="FFFFFFFF"/>
      <name val="Times New Roman"/>
      <family val="1"/>
      <charset val="1"/>
    </font>
    <font>
      <b/>
      <sz val="16"/>
      <color rgb="FFFFFFFF"/>
      <name val="Times New Roman"/>
      <family val="1"/>
      <charset val="1"/>
    </font>
    <font>
      <sz val="12"/>
      <color rgb="FFFFFFFF"/>
      <name val="Times New Roman"/>
      <family val="1"/>
      <charset val="1"/>
    </font>
    <font>
      <sz val="14"/>
      <color rgb="FFFFFFFF"/>
      <name val="Times New Roman"/>
      <family val="1"/>
      <charset val="1"/>
    </font>
    <font>
      <b/>
      <sz val="36"/>
      <color rgb="FFFFFFFF"/>
      <name val="Times New Roman"/>
      <family val="1"/>
      <charset val="1"/>
    </font>
    <font>
      <b/>
      <sz val="48"/>
      <color rgb="FFFFFFFF"/>
      <name val="Times New Roman"/>
      <family val="1"/>
      <charset val="1"/>
    </font>
    <font>
      <b/>
      <sz val="10"/>
      <color rgb="FFFFFFFF"/>
      <name val="Times New Roman"/>
      <family val="1"/>
      <charset val="1"/>
    </font>
    <font>
      <b/>
      <sz val="12"/>
      <color rgb="FFFFFFFF"/>
      <name val="Times New Roman"/>
      <family val="1"/>
      <charset val="1"/>
    </font>
    <font>
      <b/>
      <sz val="20"/>
      <color rgb="FFFFFFFF"/>
      <name val="Times New Roman"/>
      <family val="1"/>
      <charset val="1"/>
    </font>
    <font>
      <sz val="20"/>
      <color rgb="FFFFFFFF"/>
      <name val="Times New Roman"/>
      <family val="1"/>
      <charset val="1"/>
    </font>
    <font>
      <b/>
      <sz val="22"/>
      <color rgb="FFFFFFFF"/>
      <name val="Arial"/>
      <family val="2"/>
      <charset val="1"/>
    </font>
    <font>
      <b/>
      <sz val="28"/>
      <color rgb="FFFFFFFF"/>
      <name val="Times New Roman"/>
      <family val="1"/>
      <charset val="1"/>
    </font>
    <font>
      <sz val="16"/>
      <color rgb="FFFFFFFF"/>
      <name val="Times New Roman"/>
      <family val="1"/>
      <charset val="1"/>
    </font>
    <font>
      <b/>
      <sz val="26"/>
      <color rgb="FFFFFFFF"/>
      <name val="Eras Ultra ITC"/>
      <family val="2"/>
      <charset val="1"/>
    </font>
    <font>
      <b/>
      <i/>
      <sz val="16"/>
      <color rgb="FFFFFFFF"/>
      <name val="Arial"/>
      <family val="2"/>
      <charset val="1"/>
    </font>
    <font>
      <b/>
      <sz val="14"/>
      <color rgb="FFFFFFFF"/>
      <name val="Arial"/>
      <family val="2"/>
      <charset val="1"/>
    </font>
    <font>
      <b/>
      <sz val="26"/>
      <color rgb="FFFFFFFF"/>
      <name val="Times New Roman"/>
      <family val="1"/>
      <charset val="1"/>
    </font>
    <font>
      <b/>
      <i/>
      <sz val="20"/>
      <color rgb="FFFFFFFF"/>
      <name val="Times New Roman"/>
      <family val="1"/>
      <charset val="1"/>
    </font>
    <font>
      <b/>
      <sz val="18"/>
      <color rgb="FFFFFFFF"/>
      <name val="Times New Roman"/>
      <family val="1"/>
      <charset val="1"/>
    </font>
    <font>
      <b/>
      <i/>
      <sz val="24"/>
      <color rgb="FFFFFFFF"/>
      <name val="Times New Roman"/>
      <family val="1"/>
      <charset val="1"/>
    </font>
    <font>
      <b/>
      <sz val="22"/>
      <color rgb="FFFFFFFF"/>
      <name val="Times New Roman"/>
      <family val="1"/>
      <charset val="1"/>
    </font>
    <font>
      <b/>
      <sz val="18"/>
      <color rgb="FFFFFFFF"/>
      <name val="Wingdings"/>
      <charset val="2"/>
    </font>
    <font>
      <b/>
      <sz val="10"/>
      <color rgb="FFFF0000"/>
      <name val="Times New Roman"/>
      <family val="1"/>
      <charset val="1"/>
    </font>
    <font>
      <b/>
      <sz val="20"/>
      <name val="Times New Roman"/>
      <family val="1"/>
      <charset val="1"/>
    </font>
    <font>
      <b/>
      <sz val="24"/>
      <name val="Times New Roman"/>
      <family val="1"/>
      <charset val="1"/>
    </font>
    <font>
      <b/>
      <sz val="16"/>
      <name val="Times New Roman"/>
      <family val="1"/>
      <charset val="1"/>
    </font>
    <font>
      <b/>
      <sz val="16"/>
      <color rgb="FFFF0000"/>
      <name val="Times New Roman"/>
      <family val="1"/>
      <charset val="1"/>
    </font>
    <font>
      <b/>
      <sz val="14"/>
      <name val="Times New Roman"/>
      <family val="1"/>
      <charset val="1"/>
    </font>
    <font>
      <sz val="12"/>
      <name val="Times New Roman"/>
      <family val="1"/>
      <charset val="1"/>
    </font>
    <font>
      <sz val="8"/>
      <name val="Times New Roman"/>
      <family val="1"/>
      <charset val="1"/>
    </font>
    <font>
      <b/>
      <sz val="14"/>
      <color rgb="FF0000FF"/>
      <name val="Times New Roman"/>
      <family val="1"/>
      <charset val="1"/>
    </font>
    <font>
      <b/>
      <sz val="8"/>
      <name val="Times New Roman"/>
      <family val="1"/>
      <charset val="1"/>
    </font>
    <font>
      <sz val="14"/>
      <name val="Arial"/>
      <family val="2"/>
      <charset val="1"/>
    </font>
    <font>
      <sz val="14"/>
      <name val="Times New Roman"/>
      <family val="1"/>
      <charset val="1"/>
    </font>
    <font>
      <b/>
      <sz val="20"/>
      <name val="Wingdings"/>
      <charset val="2"/>
    </font>
    <font>
      <b/>
      <sz val="48"/>
      <color rgb="FF000080"/>
      <name val="Times New Roman"/>
      <family val="1"/>
      <charset val="1"/>
    </font>
    <font>
      <sz val="18"/>
      <color rgb="FFFFFFFF"/>
      <name val="Times New Roman"/>
      <family val="1"/>
      <charset val="1"/>
    </font>
    <font>
      <b/>
      <sz val="10"/>
      <color rgb="FFFF0000"/>
      <name val="Arial"/>
      <family val="2"/>
      <charset val="1"/>
    </font>
    <font>
      <sz val="16"/>
      <name val="Times New Roman"/>
      <family val="1"/>
      <charset val="1"/>
    </font>
    <font>
      <b/>
      <sz val="16"/>
      <color rgb="FFFF0000"/>
      <name val="Arial"/>
      <family val="2"/>
      <charset val="1"/>
    </font>
    <font>
      <b/>
      <sz val="22"/>
      <name val="Times New Roman"/>
      <family val="1"/>
      <charset val="1"/>
    </font>
    <font>
      <b/>
      <sz val="24"/>
      <color rgb="FFFF0000"/>
      <name val="Times New Roman"/>
      <family val="1"/>
      <charset val="1"/>
    </font>
    <font>
      <b/>
      <sz val="26"/>
      <color rgb="FFFF0000"/>
      <name val="Times New Roman"/>
      <family val="1"/>
      <charset val="1"/>
    </font>
    <font>
      <sz val="10"/>
      <color rgb="FFFF0000"/>
      <name val="Times New Roman"/>
      <family val="1"/>
      <charset val="1"/>
    </font>
    <font>
      <b/>
      <sz val="18"/>
      <color rgb="FFFF0000"/>
      <name val="Times New Roman"/>
      <family val="1"/>
      <charset val="1"/>
    </font>
    <font>
      <b/>
      <sz val="14"/>
      <color rgb="FFFF0000"/>
      <name val="Times New Roman"/>
      <family val="1"/>
      <charset val="1"/>
    </font>
    <font>
      <b/>
      <sz val="16"/>
      <color rgb="FF000080"/>
      <name val="Times New Roman"/>
      <family val="1"/>
      <charset val="1"/>
    </font>
    <font>
      <i/>
      <sz val="12"/>
      <name val="Arial"/>
      <family val="2"/>
      <charset val="1"/>
    </font>
    <font>
      <b/>
      <sz val="12"/>
      <name val="Arial Black"/>
      <family val="2"/>
      <charset val="1"/>
    </font>
    <font>
      <sz val="10"/>
      <color rgb="FFFF0000"/>
      <name val="Arial"/>
      <family val="2"/>
      <charset val="1"/>
    </font>
    <font>
      <i/>
      <sz val="12"/>
      <name val="Arial Black"/>
      <family val="2"/>
      <charset val="1"/>
    </font>
    <font>
      <b/>
      <i/>
      <sz val="14"/>
      <name val="Arial Black"/>
      <family val="2"/>
      <charset val="1"/>
    </font>
    <font>
      <sz val="16"/>
      <name val="Arial"/>
      <family val="2"/>
      <charset val="1"/>
    </font>
    <font>
      <b/>
      <u/>
      <sz val="12"/>
      <name val="Arial Black"/>
      <family val="2"/>
      <charset val="1"/>
    </font>
    <font>
      <sz val="12"/>
      <name val="Arial Black"/>
      <family val="2"/>
      <charset val="1"/>
    </font>
    <font>
      <u/>
      <sz val="10"/>
      <color theme="10"/>
      <name val="Arial"/>
      <family val="2"/>
      <charset val="1"/>
    </font>
    <font>
      <b/>
      <sz val="22"/>
      <color rgb="FFFF0000"/>
      <name val="Arial"/>
      <family val="2"/>
      <charset val="1"/>
    </font>
    <font>
      <sz val="22"/>
      <color rgb="FFFF0000"/>
      <name val="Arial"/>
      <family val="2"/>
      <charset val="1"/>
    </font>
    <font>
      <b/>
      <sz val="36"/>
      <name val="Calibri"/>
      <family val="2"/>
    </font>
    <font>
      <b/>
      <sz val="20"/>
      <name val="Arial"/>
      <family val="2"/>
    </font>
    <font>
      <b/>
      <u/>
      <sz val="22"/>
      <color theme="10"/>
      <name val="Arial"/>
      <family val="2"/>
    </font>
    <font>
      <b/>
      <sz val="26"/>
      <color rgb="FFFF0000"/>
      <name val="Arial"/>
      <family val="2"/>
      <charset val="1"/>
    </font>
    <font>
      <b/>
      <sz val="26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C000"/>
        <bgColor rgb="FFFFCC00"/>
      </patternFill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FFCC00"/>
        <bgColor rgb="FFFFC000"/>
      </patternFill>
    </fill>
    <fill>
      <patternFill patternType="solid">
        <fgColor rgb="FF969696"/>
        <bgColor rgb="FF808080"/>
      </patternFill>
    </fill>
  </fills>
  <borders count="7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4">
    <xf numFmtId="0" fontId="0" fillId="0" borderId="0"/>
    <xf numFmtId="0" fontId="10" fillId="0" borderId="0" applyBorder="0" applyProtection="0"/>
    <xf numFmtId="0" fontId="21" fillId="0" borderId="0"/>
    <xf numFmtId="0" fontId="85" fillId="0" borderId="0" applyNumberFormat="0" applyFill="0" applyBorder="0" applyAlignment="0" applyProtection="0"/>
  </cellStyleXfs>
  <cellXfs count="657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vertical="center" wrapText="1"/>
    </xf>
    <xf numFmtId="0" fontId="5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3" fillId="0" borderId="1" xfId="0" applyFont="1" applyBorder="1" applyAlignment="1">
      <alignment vertical="center"/>
    </xf>
    <xf numFmtId="0" fontId="3" fillId="0" borderId="0" xfId="0" applyFont="1"/>
    <xf numFmtId="0" fontId="8" fillId="0" borderId="0" xfId="0" applyFont="1"/>
    <xf numFmtId="0" fontId="15" fillId="0" borderId="0" xfId="0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/>
    </xf>
    <xf numFmtId="0" fontId="19" fillId="0" borderId="0" xfId="0" applyFont="1"/>
    <xf numFmtId="166" fontId="9" fillId="0" borderId="1" xfId="0" applyNumberFormat="1" applyFont="1" applyBorder="1" applyAlignment="1">
      <alignment horizontal="center"/>
    </xf>
    <xf numFmtId="0" fontId="20" fillId="0" borderId="1" xfId="2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13" fillId="0" borderId="0" xfId="0" applyFont="1"/>
    <xf numFmtId="0" fontId="22" fillId="0" borderId="4" xfId="2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0" fontId="22" fillId="0" borderId="22" xfId="2" applyFont="1" applyBorder="1" applyAlignment="1">
      <alignment horizontal="center"/>
    </xf>
    <xf numFmtId="0" fontId="13" fillId="0" borderId="0" xfId="0" applyFont="1" applyAlignment="1">
      <alignment horizontal="center"/>
    </xf>
    <xf numFmtId="0" fontId="22" fillId="0" borderId="5" xfId="2" applyFont="1" applyBorder="1" applyAlignment="1">
      <alignment horizontal="center"/>
    </xf>
    <xf numFmtId="0" fontId="14" fillId="0" borderId="4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0" borderId="5" xfId="2" applyFont="1" applyBorder="1" applyAlignment="1">
      <alignment horizontal="center"/>
    </xf>
    <xf numFmtId="14" fontId="11" fillId="0" borderId="1" xfId="0" applyNumberFormat="1" applyFont="1" applyBorder="1" applyAlignment="1">
      <alignment horizontal="center"/>
    </xf>
    <xf numFmtId="0" fontId="25" fillId="0" borderId="22" xfId="2" applyFont="1" applyBorder="1" applyAlignment="1">
      <alignment horizontal="center"/>
    </xf>
    <xf numFmtId="0" fontId="26" fillId="0" borderId="14" xfId="0" applyFont="1" applyBorder="1"/>
    <xf numFmtId="0" fontId="26" fillId="0" borderId="15" xfId="0" applyFont="1" applyBorder="1"/>
    <xf numFmtId="167" fontId="26" fillId="0" borderId="15" xfId="0" applyNumberFormat="1" applyFont="1" applyBorder="1"/>
    <xf numFmtId="0" fontId="26" fillId="0" borderId="10" xfId="0" applyFont="1" applyBorder="1"/>
    <xf numFmtId="0" fontId="26" fillId="0" borderId="21" xfId="0" applyFont="1" applyBorder="1"/>
    <xf numFmtId="167" fontId="26" fillId="0" borderId="21" xfId="0" applyNumberFormat="1" applyFont="1" applyBorder="1"/>
    <xf numFmtId="0" fontId="26" fillId="0" borderId="12" xfId="0" applyFont="1" applyBorder="1"/>
    <xf numFmtId="0" fontId="26" fillId="0" borderId="18" xfId="0" applyFont="1" applyBorder="1"/>
    <xf numFmtId="167" fontId="26" fillId="0" borderId="18" xfId="0" applyNumberFormat="1" applyFont="1" applyBorder="1"/>
    <xf numFmtId="0" fontId="26" fillId="0" borderId="27" xfId="0" applyFont="1" applyBorder="1"/>
    <xf numFmtId="0" fontId="26" fillId="0" borderId="28" xfId="0" applyFont="1" applyBorder="1"/>
    <xf numFmtId="167" fontId="26" fillId="0" borderId="28" xfId="0" applyNumberFormat="1" applyFont="1" applyBorder="1"/>
    <xf numFmtId="0" fontId="22" fillId="0" borderId="6" xfId="2" applyFont="1" applyBorder="1" applyAlignment="1">
      <alignment horizontal="center"/>
    </xf>
    <xf numFmtId="0" fontId="22" fillId="0" borderId="29" xfId="2" applyFont="1" applyBorder="1" applyAlignment="1">
      <alignment horizontal="center"/>
    </xf>
    <xf numFmtId="0" fontId="13" fillId="0" borderId="18" xfId="0" applyFont="1" applyBorder="1"/>
    <xf numFmtId="0" fontId="28" fillId="0" borderId="0" xfId="0" applyFont="1"/>
    <xf numFmtId="0" fontId="29" fillId="0" borderId="0" xfId="0" applyFont="1" applyAlignment="1">
      <alignment horizontal="center"/>
    </xf>
    <xf numFmtId="0" fontId="30" fillId="0" borderId="0" xfId="2" applyFont="1" applyAlignment="1">
      <alignment horizontal="center"/>
    </xf>
    <xf numFmtId="0" fontId="31" fillId="0" borderId="0" xfId="2" applyFont="1" applyAlignment="1">
      <alignment horizontal="left"/>
    </xf>
    <xf numFmtId="0" fontId="29" fillId="0" borderId="0" xfId="2" applyFont="1" applyAlignment="1">
      <alignment horizontal="left"/>
    </xf>
    <xf numFmtId="0" fontId="32" fillId="0" borderId="0" xfId="2" applyFont="1" applyAlignment="1">
      <alignment horizontal="center"/>
    </xf>
    <xf numFmtId="14" fontId="33" fillId="0" borderId="0" xfId="0" applyNumberFormat="1" applyFont="1" applyAlignment="1">
      <alignment horizontal="center"/>
    </xf>
    <xf numFmtId="0" fontId="28" fillId="0" borderId="0" xfId="2" applyFont="1" applyAlignment="1">
      <alignment horizontal="left"/>
    </xf>
    <xf numFmtId="0" fontId="28" fillId="0" borderId="0" xfId="0" applyFont="1" applyAlignment="1">
      <alignment horizontal="center"/>
    </xf>
    <xf numFmtId="0" fontId="36" fillId="0" borderId="0" xfId="0" applyFont="1"/>
    <xf numFmtId="0" fontId="37" fillId="0" borderId="0" xfId="0" applyFont="1" applyAlignment="1">
      <alignment horizontal="center" vertical="center" wrapText="1"/>
    </xf>
    <xf numFmtId="0" fontId="29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0" fontId="40" fillId="0" borderId="0" xfId="0" applyFont="1" applyAlignment="1">
      <alignment horizontal="center"/>
    </xf>
    <xf numFmtId="0" fontId="33" fillId="0" borderId="0" xfId="0" applyFont="1" applyAlignment="1">
      <alignment vertical="center"/>
    </xf>
    <xf numFmtId="0" fontId="32" fillId="0" borderId="0" xfId="0" applyFont="1" applyAlignment="1">
      <alignment horizontal="right"/>
    </xf>
    <xf numFmtId="0" fontId="33" fillId="0" borderId="0" xfId="0" applyFont="1" applyAlignment="1">
      <alignment horizontal="left"/>
    </xf>
    <xf numFmtId="0" fontId="33" fillId="0" borderId="0" xfId="0" applyFont="1"/>
    <xf numFmtId="0" fontId="32" fillId="0" borderId="0" xfId="0" applyFont="1" applyAlignment="1">
      <alignment horizontal="left"/>
    </xf>
    <xf numFmtId="0" fontId="37" fillId="0" borderId="0" xfId="0" applyFont="1" applyAlignment="1">
      <alignment horizontal="center"/>
    </xf>
    <xf numFmtId="0" fontId="32" fillId="0" borderId="0" xfId="0" applyFont="1"/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 wrapText="1"/>
    </xf>
    <xf numFmtId="0" fontId="31" fillId="0" borderId="0" xfId="0" applyFont="1" applyAlignment="1">
      <alignment horizontal="center"/>
    </xf>
    <xf numFmtId="168" fontId="42" fillId="0" borderId="0" xfId="2" applyNumberFormat="1" applyFont="1"/>
    <xf numFmtId="0" fontId="39" fillId="0" borderId="0" xfId="0" applyFont="1" applyAlignment="1">
      <alignment horizontal="center"/>
    </xf>
    <xf numFmtId="0" fontId="39" fillId="0" borderId="0" xfId="0" applyFont="1"/>
    <xf numFmtId="0" fontId="37" fillId="0" borderId="0" xfId="0" applyFont="1" applyAlignment="1">
      <alignment horizontal="left"/>
    </xf>
    <xf numFmtId="0" fontId="37" fillId="0" borderId="0" xfId="0" applyFont="1"/>
    <xf numFmtId="0" fontId="31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45" fillId="0" borderId="0" xfId="0" applyFont="1" applyAlignment="1">
      <alignment horizontal="center"/>
    </xf>
    <xf numFmtId="0" fontId="42" fillId="0" borderId="0" xfId="0" applyFont="1"/>
    <xf numFmtId="168" fontId="48" fillId="0" borderId="0" xfId="2" applyNumberFormat="1" applyFont="1"/>
    <xf numFmtId="0" fontId="29" fillId="0" borderId="0" xfId="0" applyFont="1" applyAlignment="1">
      <alignment vertical="center"/>
    </xf>
    <xf numFmtId="0" fontId="29" fillId="0" borderId="0" xfId="0" applyFont="1"/>
    <xf numFmtId="0" fontId="52" fillId="3" borderId="0" xfId="0" applyFont="1" applyFill="1" applyAlignment="1">
      <alignment horizontal="center"/>
    </xf>
    <xf numFmtId="0" fontId="53" fillId="0" borderId="0" xfId="0" applyFont="1" applyAlignment="1">
      <alignment horizontal="center"/>
    </xf>
    <xf numFmtId="0" fontId="53" fillId="0" borderId="0" xfId="0" applyFont="1" applyAlignment="1">
      <alignment horizontal="center" vertical="center" shrinkToFit="1"/>
    </xf>
    <xf numFmtId="0" fontId="54" fillId="0" borderId="0" xfId="0" applyFont="1" applyAlignment="1">
      <alignment horizontal="center" vertical="center" shrinkToFit="1"/>
    </xf>
    <xf numFmtId="0" fontId="55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53" fillId="0" borderId="0" xfId="0" applyFont="1"/>
    <xf numFmtId="0" fontId="57" fillId="0" borderId="0" xfId="0" applyFont="1" applyAlignment="1">
      <alignment horizontal="center"/>
    </xf>
    <xf numFmtId="0" fontId="57" fillId="0" borderId="22" xfId="0" applyFont="1" applyBorder="1" applyAlignment="1">
      <alignment horizontal="center"/>
    </xf>
    <xf numFmtId="166" fontId="22" fillId="0" borderId="1" xfId="0" applyNumberFormat="1" applyFont="1" applyBorder="1" applyAlignment="1">
      <alignment horizontal="center"/>
    </xf>
    <xf numFmtId="0" fontId="22" fillId="0" borderId="0" xfId="0" applyFont="1" applyAlignment="1">
      <alignment horizontal="center"/>
    </xf>
    <xf numFmtId="0" fontId="19" fillId="0" borderId="31" xfId="0" applyFont="1" applyBorder="1"/>
    <xf numFmtId="0" fontId="19" fillId="0" borderId="32" xfId="2" applyFont="1" applyBorder="1"/>
    <xf numFmtId="0" fontId="19" fillId="0" borderId="22" xfId="2" applyFont="1" applyBorder="1"/>
    <xf numFmtId="0" fontId="58" fillId="0" borderId="0" xfId="0" applyFont="1" applyAlignment="1">
      <alignment horizontal="center"/>
    </xf>
    <xf numFmtId="0" fontId="59" fillId="0" borderId="0" xfId="0" applyFont="1" applyAlignment="1">
      <alignment horizontal="center"/>
    </xf>
    <xf numFmtId="14" fontId="22" fillId="0" borderId="1" xfId="0" applyNumberFormat="1" applyFont="1" applyBorder="1" applyAlignment="1">
      <alignment horizontal="center"/>
    </xf>
    <xf numFmtId="0" fontId="60" fillId="0" borderId="0" xfId="0" applyFont="1" applyAlignment="1">
      <alignment horizontal="center" vertical="center"/>
    </xf>
    <xf numFmtId="0" fontId="57" fillId="0" borderId="19" xfId="0" applyFont="1" applyBorder="1" applyAlignment="1">
      <alignment horizontal="center" vertical="center"/>
    </xf>
    <xf numFmtId="0" fontId="57" fillId="0" borderId="16" xfId="0" applyFont="1" applyBorder="1" applyAlignment="1">
      <alignment horizontal="center" vertical="center"/>
    </xf>
    <xf numFmtId="0" fontId="57" fillId="0" borderId="33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/>
    </xf>
    <xf numFmtId="0" fontId="57" fillId="0" borderId="30" xfId="0" applyFont="1" applyBorder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24" fillId="0" borderId="0" xfId="0" applyFont="1"/>
    <xf numFmtId="0" fontId="25" fillId="0" borderId="5" xfId="0" applyFont="1" applyBorder="1" applyAlignment="1">
      <alignment horizontal="center"/>
    </xf>
    <xf numFmtId="0" fontId="24" fillId="0" borderId="34" xfId="0" applyFont="1" applyBorder="1"/>
    <xf numFmtId="14" fontId="24" fillId="0" borderId="34" xfId="0" applyNumberFormat="1" applyFont="1" applyBorder="1"/>
    <xf numFmtId="0" fontId="24" fillId="0" borderId="35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62" fillId="0" borderId="21" xfId="2" applyFont="1" applyBorder="1" applyAlignment="1">
      <alignment horizontal="left" vertical="center" wrapText="1"/>
    </xf>
    <xf numFmtId="0" fontId="63" fillId="0" borderId="21" xfId="2" applyFont="1" applyBorder="1" applyAlignment="1">
      <alignment horizontal="left" vertical="center" wrapText="1"/>
    </xf>
    <xf numFmtId="0" fontId="24" fillId="0" borderId="37" xfId="0" applyFont="1" applyBorder="1" applyAlignment="1">
      <alignment horizontal="center"/>
    </xf>
    <xf numFmtId="170" fontId="19" fillId="0" borderId="0" xfId="0" applyNumberFormat="1" applyFont="1"/>
    <xf numFmtId="0" fontId="24" fillId="0" borderId="38" xfId="0" applyFont="1" applyBorder="1" applyAlignment="1">
      <alignment horizontal="center"/>
    </xf>
    <xf numFmtId="0" fontId="25" fillId="0" borderId="30" xfId="0" applyFont="1" applyBorder="1" applyAlignment="1">
      <alignment horizontal="left"/>
    </xf>
    <xf numFmtId="0" fontId="24" fillId="0" borderId="30" xfId="0" applyFont="1" applyBorder="1"/>
    <xf numFmtId="0" fontId="25" fillId="0" borderId="30" xfId="0" applyFont="1" applyBorder="1"/>
    <xf numFmtId="0" fontId="25" fillId="0" borderId="32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53" fillId="0" borderId="0" xfId="0" applyFont="1" applyAlignment="1">
      <alignment horizontal="center" vertical="center" wrapText="1"/>
    </xf>
    <xf numFmtId="0" fontId="57" fillId="0" borderId="0" xfId="0" applyFont="1" applyAlignment="1">
      <alignment horizontal="left"/>
    </xf>
    <xf numFmtId="0" fontId="64" fillId="0" borderId="0" xfId="0" applyFont="1" applyAlignment="1">
      <alignment horizontal="center"/>
    </xf>
    <xf numFmtId="0" fontId="57" fillId="0" borderId="39" xfId="0" applyFont="1" applyBorder="1" applyAlignment="1">
      <alignment horizontal="left"/>
    </xf>
    <xf numFmtId="0" fontId="57" fillId="0" borderId="0" xfId="0" applyFont="1" applyAlignment="1">
      <alignment horizontal="left" vertical="center"/>
    </xf>
    <xf numFmtId="0" fontId="57" fillId="0" borderId="40" xfId="0" applyFont="1" applyBorder="1" applyAlignment="1">
      <alignment horizontal="left" vertical="center"/>
    </xf>
    <xf numFmtId="0" fontId="57" fillId="0" borderId="41" xfId="0" applyFont="1" applyBorder="1" applyAlignment="1">
      <alignment horizontal="left" vertical="center"/>
    </xf>
    <xf numFmtId="0" fontId="57" fillId="0" borderId="42" xfId="0" applyFont="1" applyBorder="1" applyAlignment="1">
      <alignment horizontal="left"/>
    </xf>
    <xf numFmtId="0" fontId="53" fillId="3" borderId="30" xfId="0" applyFont="1" applyFill="1" applyBorder="1" applyAlignment="1">
      <alignment horizontal="center" vertical="center" wrapText="1"/>
    </xf>
    <xf numFmtId="171" fontId="57" fillId="3" borderId="43" xfId="0" applyNumberFormat="1" applyFont="1" applyFill="1" applyBorder="1" applyAlignment="1">
      <alignment horizontal="center"/>
    </xf>
    <xf numFmtId="0" fontId="57" fillId="4" borderId="31" xfId="0" applyFont="1" applyFill="1" applyBorder="1" applyAlignment="1">
      <alignment horizontal="center"/>
    </xf>
    <xf numFmtId="1" fontId="57" fillId="0" borderId="44" xfId="0" applyNumberFormat="1" applyFont="1" applyBorder="1" applyAlignment="1">
      <alignment horizontal="center"/>
    </xf>
    <xf numFmtId="171" fontId="57" fillId="3" borderId="32" xfId="0" applyNumberFormat="1" applyFont="1" applyFill="1" applyBorder="1" applyAlignment="1">
      <alignment horizontal="center"/>
    </xf>
    <xf numFmtId="0" fontId="57" fillId="4" borderId="0" xfId="0" applyFont="1" applyFill="1" applyAlignment="1">
      <alignment horizontal="center"/>
    </xf>
    <xf numFmtId="1" fontId="57" fillId="0" borderId="22" xfId="0" applyNumberFormat="1" applyFont="1" applyBorder="1" applyAlignment="1">
      <alignment horizontal="center"/>
    </xf>
    <xf numFmtId="171" fontId="57" fillId="3" borderId="7" xfId="0" applyNumberFormat="1" applyFont="1" applyFill="1" applyBorder="1" applyAlignment="1">
      <alignment horizontal="center"/>
    </xf>
    <xf numFmtId="0" fontId="57" fillId="4" borderId="45" xfId="0" applyFont="1" applyFill="1" applyBorder="1" applyAlignment="1">
      <alignment horizontal="center"/>
    </xf>
    <xf numFmtId="1" fontId="57" fillId="0" borderId="29" xfId="0" applyNumberFormat="1" applyFont="1" applyBorder="1" applyAlignment="1">
      <alignment horizontal="center"/>
    </xf>
    <xf numFmtId="0" fontId="22" fillId="0" borderId="46" xfId="0" applyFont="1" applyBorder="1" applyAlignment="1">
      <alignment horizontal="center"/>
    </xf>
    <xf numFmtId="0" fontId="58" fillId="0" borderId="47" xfId="0" applyFont="1" applyBorder="1" applyAlignment="1">
      <alignment horizontal="center" vertical="center" wrapText="1"/>
    </xf>
    <xf numFmtId="0" fontId="59" fillId="0" borderId="48" xfId="0" applyFont="1" applyBorder="1" applyAlignment="1">
      <alignment horizontal="center"/>
    </xf>
    <xf numFmtId="0" fontId="59" fillId="0" borderId="49" xfId="0" applyFont="1" applyBorder="1" applyAlignment="1">
      <alignment horizontal="center"/>
    </xf>
    <xf numFmtId="0" fontId="59" fillId="0" borderId="19" xfId="0" applyFont="1" applyBorder="1" applyAlignment="1">
      <alignment horizontal="center"/>
    </xf>
    <xf numFmtId="0" fontId="59" fillId="0" borderId="17" xfId="0" applyFont="1" applyBorder="1" applyAlignment="1">
      <alignment horizontal="center"/>
    </xf>
    <xf numFmtId="0" fontId="59" fillId="0" borderId="33" xfId="0" applyFont="1" applyBorder="1" applyAlignment="1">
      <alignment horizontal="center"/>
    </xf>
    <xf numFmtId="0" fontId="57" fillId="0" borderId="17" xfId="0" applyFont="1" applyBorder="1" applyAlignment="1">
      <alignment horizontal="center" vertical="center"/>
    </xf>
    <xf numFmtId="0" fontId="57" fillId="0" borderId="36" xfId="0" applyFont="1" applyBorder="1" applyAlignment="1">
      <alignment horizontal="center" vertical="center"/>
    </xf>
    <xf numFmtId="167" fontId="24" fillId="0" borderId="34" xfId="0" applyNumberFormat="1" applyFont="1" applyBorder="1"/>
    <xf numFmtId="0" fontId="24" fillId="0" borderId="41" xfId="0" applyFont="1" applyBorder="1"/>
    <xf numFmtId="0" fontId="25" fillId="0" borderId="14" xfId="0" applyFont="1" applyBorder="1" applyAlignment="1">
      <alignment horizontal="center"/>
    </xf>
    <xf numFmtId="0" fontId="25" fillId="0" borderId="50" xfId="0" applyFont="1" applyBorder="1" applyAlignment="1">
      <alignment horizontal="center"/>
    </xf>
    <xf numFmtId="0" fontId="24" fillId="0" borderId="34" xfId="0" applyFont="1" applyBorder="1" applyAlignment="1">
      <alignment horizontal="center"/>
    </xf>
    <xf numFmtId="0" fontId="25" fillId="0" borderId="27" xfId="0" applyFont="1" applyBorder="1" applyAlignment="1">
      <alignment horizontal="center"/>
    </xf>
    <xf numFmtId="0" fontId="25" fillId="0" borderId="51" xfId="0" applyFont="1" applyBorder="1" applyAlignment="1">
      <alignment horizontal="center"/>
    </xf>
    <xf numFmtId="0" fontId="25" fillId="0" borderId="3" xfId="0" applyFont="1" applyBorder="1"/>
    <xf numFmtId="0" fontId="24" fillId="0" borderId="1" xfId="0" applyFont="1" applyBorder="1"/>
    <xf numFmtId="0" fontId="25" fillId="0" borderId="1" xfId="0" applyFont="1" applyBorder="1" applyAlignment="1">
      <alignment horizontal="center"/>
    </xf>
    <xf numFmtId="0" fontId="25" fillId="0" borderId="19" xfId="0" applyFont="1" applyBorder="1" applyAlignment="1">
      <alignment horizontal="center"/>
    </xf>
    <xf numFmtId="0" fontId="22" fillId="0" borderId="19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19" fillId="5" borderId="0" xfId="0" applyFont="1" applyFill="1"/>
    <xf numFmtId="0" fontId="42" fillId="0" borderId="0" xfId="0" applyFont="1" applyAlignment="1">
      <alignment horizontal="center"/>
    </xf>
    <xf numFmtId="0" fontId="66" fillId="0" borderId="0" xfId="0" applyFont="1" applyAlignment="1">
      <alignment horizontal="center"/>
    </xf>
    <xf numFmtId="0" fontId="66" fillId="0" borderId="56" xfId="0" applyFont="1" applyBorder="1" applyAlignment="1">
      <alignment horizontal="center"/>
    </xf>
    <xf numFmtId="0" fontId="66" fillId="0" borderId="23" xfId="0" applyFont="1" applyBorder="1" applyAlignment="1">
      <alignment horizontal="center"/>
    </xf>
    <xf numFmtId="0" fontId="66" fillId="0" borderId="53" xfId="0" applyFont="1" applyBorder="1" applyAlignment="1">
      <alignment horizontal="center"/>
    </xf>
    <xf numFmtId="0" fontId="19" fillId="0" borderId="4" xfId="0" applyFont="1" applyBorder="1" applyAlignment="1">
      <alignment vertical="center"/>
    </xf>
    <xf numFmtId="0" fontId="19" fillId="0" borderId="5" xfId="0" applyFont="1" applyBorder="1" applyAlignment="1">
      <alignment vertical="center"/>
    </xf>
    <xf numFmtId="0" fontId="57" fillId="0" borderId="3" xfId="0" applyFont="1" applyBorder="1" applyAlignment="1">
      <alignment horizontal="center" vertical="center"/>
    </xf>
    <xf numFmtId="0" fontId="52" fillId="0" borderId="1" xfId="0" applyFont="1" applyBorder="1" applyAlignment="1">
      <alignment horizontal="center" vertical="center"/>
    </xf>
    <xf numFmtId="0" fontId="48" fillId="0" borderId="7" xfId="0" applyFont="1" applyBorder="1" applyAlignment="1">
      <alignment horizontal="center" vertical="center"/>
    </xf>
    <xf numFmtId="0" fontId="25" fillId="0" borderId="45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5" fillId="6" borderId="1" xfId="0" applyFont="1" applyFill="1" applyBorder="1" applyAlignment="1">
      <alignment horizontal="left" vertical="center" textRotation="45" wrapText="1" shrinkToFit="1"/>
    </xf>
    <xf numFmtId="0" fontId="5" fillId="0" borderId="19" xfId="0" applyFont="1" applyBorder="1" applyAlignment="1">
      <alignment horizontal="center" vertical="center" textRotation="45" wrapText="1"/>
    </xf>
    <xf numFmtId="0" fontId="5" fillId="6" borderId="19" xfId="0" applyFont="1" applyFill="1" applyBorder="1" applyAlignment="1">
      <alignment horizontal="center" vertical="center" textRotation="45" wrapText="1"/>
    </xf>
    <xf numFmtId="0" fontId="5" fillId="6" borderId="54" xfId="0" applyFont="1" applyFill="1" applyBorder="1" applyAlignment="1">
      <alignment horizontal="center" vertical="center" textRotation="45" wrapText="1"/>
    </xf>
    <xf numFmtId="0" fontId="5" fillId="0" borderId="54" xfId="0" applyFont="1" applyBorder="1" applyAlignment="1">
      <alignment horizontal="center" vertical="center" textRotation="45" wrapText="1"/>
    </xf>
    <xf numFmtId="0" fontId="5" fillId="0" borderId="6" xfId="0" applyFont="1" applyBorder="1" applyAlignment="1">
      <alignment horizontal="center" vertical="center" textRotation="45" wrapText="1"/>
    </xf>
    <xf numFmtId="0" fontId="62" fillId="0" borderId="0" xfId="0" applyFont="1" applyAlignment="1">
      <alignment vertical="center" textRotation="45"/>
    </xf>
    <xf numFmtId="0" fontId="19" fillId="0" borderId="6" xfId="0" applyFont="1" applyBorder="1" applyAlignment="1">
      <alignment vertical="center"/>
    </xf>
    <xf numFmtId="0" fontId="57" fillId="0" borderId="43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wrapText="1"/>
    </xf>
    <xf numFmtId="0" fontId="57" fillId="0" borderId="5" xfId="0" applyFont="1" applyBorder="1" applyAlignment="1">
      <alignment horizontal="center" vertical="center"/>
    </xf>
    <xf numFmtId="0" fontId="57" fillId="0" borderId="52" xfId="0" applyFont="1" applyBorder="1" applyAlignment="1">
      <alignment horizontal="center" vertical="center"/>
    </xf>
    <xf numFmtId="0" fontId="57" fillId="0" borderId="23" xfId="0" applyFont="1" applyBorder="1" applyAlignment="1">
      <alignment horizontal="center" vertical="center"/>
    </xf>
    <xf numFmtId="0" fontId="57" fillId="0" borderId="53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57" fillId="6" borderId="3" xfId="0" applyFont="1" applyFill="1" applyBorder="1" applyAlignment="1">
      <alignment horizontal="center" vertical="center"/>
    </xf>
    <xf numFmtId="0" fontId="57" fillId="6" borderId="1" xfId="0" applyFont="1" applyFill="1" applyBorder="1" applyAlignment="1">
      <alignment horizontal="center" vertical="center"/>
    </xf>
    <xf numFmtId="0" fontId="57" fillId="0" borderId="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67" fillId="3" borderId="15" xfId="0" applyFont="1" applyFill="1" applyBorder="1" applyAlignment="1">
      <alignment horizontal="center"/>
    </xf>
    <xf numFmtId="0" fontId="0" fillId="0" borderId="20" xfId="0" applyBorder="1"/>
    <xf numFmtId="0" fontId="0" fillId="0" borderId="4" xfId="0" applyBorder="1" applyAlignment="1">
      <alignment horizontal="center"/>
    </xf>
    <xf numFmtId="0" fontId="56" fillId="0" borderId="14" xfId="0" applyFont="1" applyBorder="1" applyAlignment="1">
      <alignment horizontal="center"/>
    </xf>
    <xf numFmtId="0" fontId="68" fillId="0" borderId="15" xfId="0" applyFont="1" applyBorder="1"/>
    <xf numFmtId="0" fontId="68" fillId="0" borderId="15" xfId="0" applyFont="1" applyBorder="1" applyAlignment="1">
      <alignment horizontal="center"/>
    </xf>
    <xf numFmtId="0" fontId="68" fillId="0" borderId="15" xfId="0" applyFont="1" applyBorder="1" applyAlignment="1">
      <alignment horizontal="left"/>
    </xf>
    <xf numFmtId="0" fontId="0" fillId="0" borderId="57" xfId="0" applyBorder="1"/>
    <xf numFmtId="0" fontId="22" fillId="0" borderId="10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56" fillId="0" borderId="27" xfId="0" applyFont="1" applyBorder="1" applyAlignment="1">
      <alignment horizontal="center"/>
    </xf>
    <xf numFmtId="0" fontId="68" fillId="0" borderId="18" xfId="0" applyFont="1" applyBorder="1"/>
    <xf numFmtId="0" fontId="68" fillId="0" borderId="18" xfId="0" applyFont="1" applyBorder="1" applyAlignment="1">
      <alignment horizontal="center"/>
    </xf>
    <xf numFmtId="0" fontId="68" fillId="0" borderId="58" xfId="0" applyFont="1" applyBorder="1" applyAlignment="1">
      <alignment horizontal="left"/>
    </xf>
    <xf numFmtId="0" fontId="0" fillId="0" borderId="59" xfId="0" applyBorder="1"/>
    <xf numFmtId="0" fontId="22" fillId="0" borderId="10" xfId="0" applyFont="1" applyBorder="1" applyAlignment="1">
      <alignment horizontal="center" vertical="center"/>
    </xf>
    <xf numFmtId="0" fontId="68" fillId="0" borderId="28" xfId="0" applyFont="1" applyBorder="1"/>
    <xf numFmtId="0" fontId="68" fillId="0" borderId="28" xfId="0" applyFont="1" applyBorder="1" applyAlignment="1">
      <alignment horizontal="center"/>
    </xf>
    <xf numFmtId="0" fontId="68" fillId="0" borderId="28" xfId="0" applyFont="1" applyBorder="1" applyAlignment="1">
      <alignment horizontal="left"/>
    </xf>
    <xf numFmtId="0" fontId="68" fillId="0" borderId="62" xfId="0" applyFont="1" applyBorder="1"/>
    <xf numFmtId="0" fontId="68" fillId="0" borderId="62" xfId="0" applyFont="1" applyBorder="1" applyAlignment="1">
      <alignment horizontal="center"/>
    </xf>
    <xf numFmtId="0" fontId="68" fillId="0" borderId="63" xfId="0" applyFont="1" applyBorder="1" applyAlignment="1">
      <alignment horizontal="left"/>
    </xf>
    <xf numFmtId="0" fontId="68" fillId="0" borderId="18" xfId="0" applyFont="1" applyBorder="1" applyAlignment="1">
      <alignment horizontal="left"/>
    </xf>
    <xf numFmtId="0" fontId="22" fillId="0" borderId="12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67" fillId="0" borderId="1" xfId="0" applyFont="1" applyBorder="1" applyAlignment="1">
      <alignment horizontal="center"/>
    </xf>
    <xf numFmtId="0" fontId="67" fillId="0" borderId="0" xfId="0" applyFont="1"/>
    <xf numFmtId="0" fontId="52" fillId="0" borderId="0" xfId="0" applyFont="1" applyAlignment="1">
      <alignment horizontal="center" vertical="center"/>
    </xf>
    <xf numFmtId="0" fontId="52" fillId="0" borderId="0" xfId="0" applyFont="1" applyAlignment="1">
      <alignment horizontal="center"/>
    </xf>
    <xf numFmtId="0" fontId="0" fillId="0" borderId="64" xfId="0" applyBorder="1"/>
    <xf numFmtId="0" fontId="19" fillId="0" borderId="43" xfId="0" applyFont="1" applyBorder="1"/>
    <xf numFmtId="0" fontId="19" fillId="0" borderId="44" xfId="0" applyFont="1" applyBorder="1"/>
    <xf numFmtId="0" fontId="57" fillId="0" borderId="43" xfId="0" applyFont="1" applyBorder="1" applyAlignment="1">
      <alignment horizontal="center" wrapText="1"/>
    </xf>
    <xf numFmtId="0" fontId="25" fillId="0" borderId="44" xfId="0" applyFont="1" applyBorder="1" applyAlignment="1">
      <alignment horizontal="center" vertical="center" wrapText="1"/>
    </xf>
    <xf numFmtId="0" fontId="19" fillId="0" borderId="32" xfId="0" applyFont="1" applyBorder="1"/>
    <xf numFmtId="0" fontId="19" fillId="0" borderId="22" xfId="0" applyFont="1" applyBorder="1"/>
    <xf numFmtId="0" fontId="57" fillId="0" borderId="45" xfId="0" applyFont="1" applyBorder="1" applyAlignment="1">
      <alignment wrapText="1"/>
    </xf>
    <xf numFmtId="0" fontId="19" fillId="0" borderId="29" xfId="0" applyFont="1" applyBorder="1"/>
    <xf numFmtId="0" fontId="19" fillId="0" borderId="7" xfId="0" applyFont="1" applyBorder="1"/>
    <xf numFmtId="0" fontId="19" fillId="0" borderId="45" xfId="0" applyFont="1" applyBorder="1"/>
    <xf numFmtId="0" fontId="57" fillId="0" borderId="32" xfId="0" applyFont="1" applyBorder="1" applyAlignment="1">
      <alignment horizontal="center" wrapText="1"/>
    </xf>
    <xf numFmtId="0" fontId="25" fillId="0" borderId="22" xfId="0" applyFont="1" applyBorder="1" applyAlignment="1">
      <alignment horizontal="center" vertical="center"/>
    </xf>
    <xf numFmtId="0" fontId="71" fillId="0" borderId="0" xfId="0" applyFont="1" applyAlignment="1">
      <alignment horizontal="center"/>
    </xf>
    <xf numFmtId="0" fontId="71" fillId="0" borderId="31" xfId="0" applyFont="1" applyBorder="1" applyAlignment="1">
      <alignment horizontal="center"/>
    </xf>
    <xf numFmtId="0" fontId="71" fillId="0" borderId="22" xfId="0" applyFont="1" applyBorder="1" applyAlignment="1">
      <alignment horizontal="center"/>
    </xf>
    <xf numFmtId="0" fontId="73" fillId="0" borderId="0" xfId="0" applyFont="1"/>
    <xf numFmtId="0" fontId="74" fillId="0" borderId="0" xfId="0" applyFont="1" applyAlignment="1">
      <alignment horizontal="center"/>
    </xf>
    <xf numFmtId="0" fontId="75" fillId="0" borderId="0" xfId="0" applyFont="1"/>
    <xf numFmtId="168" fontId="54" fillId="0" borderId="0" xfId="2" applyNumberFormat="1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55" fillId="0" borderId="0" xfId="0" applyFont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6" borderId="43" xfId="0" applyFont="1" applyFill="1" applyBorder="1" applyAlignment="1">
      <alignment horizontal="center" vertical="center"/>
    </xf>
    <xf numFmtId="0" fontId="22" fillId="6" borderId="4" xfId="0" applyFont="1" applyFill="1" applyBorder="1" applyAlignment="1">
      <alignment horizontal="center" vertical="center"/>
    </xf>
    <xf numFmtId="0" fontId="22" fillId="6" borderId="1" xfId="0" applyFont="1" applyFill="1" applyBorder="1" applyAlignment="1">
      <alignment horizontal="center" wrapText="1"/>
    </xf>
    <xf numFmtId="0" fontId="22" fillId="6" borderId="5" xfId="0" applyFont="1" applyFill="1" applyBorder="1" applyAlignment="1">
      <alignment horizontal="center" vertical="center"/>
    </xf>
    <xf numFmtId="0" fontId="61" fillId="6" borderId="6" xfId="0" applyFont="1" applyFill="1" applyBorder="1" applyAlignment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76" fillId="0" borderId="14" xfId="0" applyFont="1" applyBorder="1" applyAlignment="1">
      <alignment horizontal="center"/>
    </xf>
    <xf numFmtId="0" fontId="68" fillId="0" borderId="50" xfId="0" applyFont="1" applyBorder="1" applyAlignment="1">
      <alignment horizontal="center"/>
    </xf>
    <xf numFmtId="0" fontId="56" fillId="0" borderId="8" xfId="0" applyFont="1" applyBorder="1" applyAlignment="1">
      <alignment horizontal="center"/>
    </xf>
    <xf numFmtId="0" fontId="68" fillId="0" borderId="65" xfId="0" applyFont="1" applyBorder="1"/>
    <xf numFmtId="0" fontId="55" fillId="0" borderId="8" xfId="0" applyFont="1" applyBorder="1" applyAlignment="1">
      <alignment horizontal="center"/>
    </xf>
    <xf numFmtId="0" fontId="68" fillId="0" borderId="27" xfId="0" applyFont="1" applyBorder="1"/>
    <xf numFmtId="0" fontId="68" fillId="0" borderId="35" xfId="0" applyFont="1" applyBorder="1" applyAlignment="1">
      <alignment horizontal="center"/>
    </xf>
    <xf numFmtId="0" fontId="68" fillId="0" borderId="4" xfId="0" applyFont="1" applyBorder="1" applyAlignment="1">
      <alignment horizontal="center"/>
    </xf>
    <xf numFmtId="0" fontId="68" fillId="0" borderId="21" xfId="0" applyFont="1" applyBorder="1"/>
    <xf numFmtId="0" fontId="68" fillId="0" borderId="21" xfId="0" applyFont="1" applyBorder="1" applyAlignment="1">
      <alignment horizontal="left"/>
    </xf>
    <xf numFmtId="0" fontId="68" fillId="0" borderId="21" xfId="0" applyFont="1" applyBorder="1" applyAlignment="1">
      <alignment horizontal="center"/>
    </xf>
    <xf numFmtId="0" fontId="67" fillId="0" borderId="0" xfId="0" applyFont="1" applyAlignment="1">
      <alignment horizontal="center"/>
    </xf>
    <xf numFmtId="0" fontId="68" fillId="0" borderId="65" xfId="0" applyFont="1" applyBorder="1" applyAlignment="1">
      <alignment horizontal="center"/>
    </xf>
    <xf numFmtId="0" fontId="68" fillId="0" borderId="5" xfId="0" applyFont="1" applyBorder="1" applyAlignment="1">
      <alignment horizontal="center"/>
    </xf>
    <xf numFmtId="0" fontId="68" fillId="0" borderId="0" xfId="0" applyFont="1"/>
    <xf numFmtId="0" fontId="68" fillId="0" borderId="66" xfId="0" applyFont="1" applyBorder="1" applyAlignment="1">
      <alignment horizontal="center"/>
    </xf>
    <xf numFmtId="0" fontId="68" fillId="0" borderId="6" xfId="0" applyFont="1" applyBorder="1" applyAlignment="1">
      <alignment horizontal="center"/>
    </xf>
    <xf numFmtId="0" fontId="57" fillId="0" borderId="45" xfId="0" applyFont="1" applyBorder="1"/>
    <xf numFmtId="0" fontId="57" fillId="0" borderId="41" xfId="0" applyFont="1" applyBorder="1" applyAlignment="1">
      <alignment horizontal="left"/>
    </xf>
    <xf numFmtId="0" fontId="55" fillId="0" borderId="41" xfId="0" applyFont="1" applyBorder="1" applyAlignment="1">
      <alignment horizontal="left"/>
    </xf>
    <xf numFmtId="0" fontId="19" fillId="0" borderId="41" xfId="0" applyFont="1" applyBorder="1"/>
    <xf numFmtId="0" fontId="25" fillId="0" borderId="6" xfId="0" applyFont="1" applyBorder="1" applyAlignment="1">
      <alignment horizontal="center"/>
    </xf>
    <xf numFmtId="0" fontId="57" fillId="0" borderId="7" xfId="0" applyFont="1" applyBorder="1"/>
    <xf numFmtId="0" fontId="22" fillId="5" borderId="0" xfId="0" applyFont="1" applyFill="1" applyAlignment="1">
      <alignment horizontal="center"/>
    </xf>
    <xf numFmtId="0" fontId="77" fillId="0" borderId="0" xfId="0" applyFont="1"/>
    <xf numFmtId="0" fontId="18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78" fillId="0" borderId="31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43" xfId="0" applyFont="1" applyBorder="1" applyAlignment="1">
      <alignment horizontal="center"/>
    </xf>
    <xf numFmtId="0" fontId="9" fillId="0" borderId="31" xfId="0" applyFont="1" applyBorder="1" applyAlignment="1">
      <alignment horizontal="left"/>
    </xf>
    <xf numFmtId="0" fontId="9" fillId="0" borderId="31" xfId="0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1" xfId="0" applyBorder="1"/>
    <xf numFmtId="0" fontId="79" fillId="0" borderId="0" xfId="0" applyFont="1"/>
    <xf numFmtId="0" fontId="0" fillId="0" borderId="67" xfId="0" applyBorder="1"/>
    <xf numFmtId="0" fontId="19" fillId="0" borderId="67" xfId="2" applyFont="1" applyBorder="1"/>
    <xf numFmtId="0" fontId="19" fillId="0" borderId="63" xfId="2" applyFont="1" applyBorder="1"/>
    <xf numFmtId="0" fontId="80" fillId="0" borderId="4" xfId="0" applyFont="1" applyBorder="1" applyAlignment="1">
      <alignment horizontal="right"/>
    </xf>
    <xf numFmtId="0" fontId="81" fillId="0" borderId="4" xfId="2" applyFont="1" applyBorder="1" applyAlignment="1">
      <alignment horizontal="center"/>
    </xf>
    <xf numFmtId="0" fontId="58" fillId="0" borderId="31" xfId="2" applyFont="1" applyBorder="1" applyAlignment="1">
      <alignment horizontal="center" vertical="center"/>
    </xf>
    <xf numFmtId="0" fontId="58" fillId="0" borderId="31" xfId="0" applyFont="1" applyBorder="1" applyAlignment="1">
      <alignment horizontal="left"/>
    </xf>
    <xf numFmtId="0" fontId="58" fillId="0" borderId="44" xfId="0" applyFont="1" applyBorder="1" applyAlignment="1">
      <alignment horizontal="left"/>
    </xf>
    <xf numFmtId="0" fontId="78" fillId="0" borderId="45" xfId="0" applyFont="1" applyBorder="1" applyAlignment="1">
      <alignment horizontal="center"/>
    </xf>
    <xf numFmtId="0" fontId="78" fillId="0" borderId="4" xfId="0" applyFont="1" applyBorder="1" applyAlignment="1">
      <alignment horizontal="center"/>
    </xf>
    <xf numFmtId="0" fontId="9" fillId="0" borderId="0" xfId="0" applyFont="1"/>
    <xf numFmtId="0" fontId="80" fillId="0" borderId="5" xfId="0" applyFont="1" applyBorder="1" applyAlignment="1">
      <alignment horizontal="right"/>
    </xf>
    <xf numFmtId="0" fontId="81" fillId="0" borderId="5" xfId="2" applyFont="1" applyBorder="1" applyAlignment="1">
      <alignment horizontal="center"/>
    </xf>
    <xf numFmtId="0" fontId="58" fillId="0" borderId="0" xfId="2" applyFont="1"/>
    <xf numFmtId="0" fontId="58" fillId="0" borderId="0" xfId="2" applyFont="1" applyAlignment="1">
      <alignment horizontal="center" vertical="center"/>
    </xf>
    <xf numFmtId="0" fontId="58" fillId="0" borderId="0" xfId="2" applyFont="1" applyAlignment="1">
      <alignment horizontal="left"/>
    </xf>
    <xf numFmtId="0" fontId="58" fillId="0" borderId="22" xfId="2" applyFont="1" applyBorder="1" applyAlignment="1">
      <alignment horizontal="left"/>
    </xf>
    <xf numFmtId="0" fontId="78" fillId="0" borderId="5" xfId="0" applyFont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22" fillId="0" borderId="0" xfId="0" applyFont="1"/>
    <xf numFmtId="0" fontId="0" fillId="3" borderId="3" xfId="0" applyFill="1" applyBorder="1"/>
    <xf numFmtId="0" fontId="0" fillId="3" borderId="2" xfId="0" applyFill="1" applyBorder="1"/>
    <xf numFmtId="0" fontId="69" fillId="0" borderId="0" xfId="0" applyFont="1" applyAlignment="1">
      <alignment horizontal="center"/>
    </xf>
    <xf numFmtId="0" fontId="82" fillId="0" borderId="0" xfId="0" applyFont="1"/>
    <xf numFmtId="0" fontId="80" fillId="0" borderId="6" xfId="0" applyFont="1" applyBorder="1" applyAlignment="1">
      <alignment horizontal="right"/>
    </xf>
    <xf numFmtId="0" fontId="52" fillId="0" borderId="4" xfId="0" applyFont="1" applyBorder="1" applyAlignment="1">
      <alignment horizontal="center"/>
    </xf>
    <xf numFmtId="0" fontId="0" fillId="0" borderId="43" xfId="0" applyBorder="1"/>
    <xf numFmtId="0" fontId="22" fillId="0" borderId="43" xfId="0" applyFont="1" applyBorder="1" applyAlignment="1">
      <alignment horizontal="center"/>
    </xf>
    <xf numFmtId="0" fontId="22" fillId="0" borderId="31" xfId="0" applyFont="1" applyBorder="1" applyAlignment="1">
      <alignment horizontal="center"/>
    </xf>
    <xf numFmtId="0" fontId="22" fillId="0" borderId="44" xfId="0" applyFont="1" applyBorder="1" applyAlignment="1">
      <alignment horizontal="center"/>
    </xf>
    <xf numFmtId="0" fontId="67" fillId="0" borderId="4" xfId="0" applyFont="1" applyBorder="1" applyAlignment="1">
      <alignment horizontal="center"/>
    </xf>
    <xf numFmtId="0" fontId="22" fillId="0" borderId="43" xfId="0" applyFont="1" applyBorder="1"/>
    <xf numFmtId="0" fontId="22" fillId="0" borderId="31" xfId="0" applyFont="1" applyBorder="1"/>
    <xf numFmtId="0" fontId="22" fillId="0" borderId="44" xfId="0" applyFont="1" applyBorder="1"/>
    <xf numFmtId="0" fontId="19" fillId="0" borderId="4" xfId="0" applyFont="1" applyBorder="1"/>
    <xf numFmtId="0" fontId="80" fillId="0" borderId="6" xfId="2" applyFont="1" applyBorder="1" applyAlignment="1">
      <alignment horizontal="right" vertical="center"/>
    </xf>
    <xf numFmtId="0" fontId="81" fillId="0" borderId="1" xfId="2" applyFont="1" applyBorder="1" applyAlignment="1">
      <alignment horizontal="center"/>
    </xf>
    <xf numFmtId="0" fontId="8" fillId="0" borderId="30" xfId="0" applyFont="1" applyBorder="1"/>
    <xf numFmtId="0" fontId="58" fillId="0" borderId="30" xfId="0" applyFont="1" applyBorder="1" applyAlignment="1">
      <alignment horizontal="left"/>
    </xf>
    <xf numFmtId="0" fontId="58" fillId="0" borderId="2" xfId="0" applyFont="1" applyBorder="1" applyAlignment="1">
      <alignment horizontal="left"/>
    </xf>
    <xf numFmtId="0" fontId="52" fillId="0" borderId="5" xfId="0" applyFont="1" applyBorder="1" applyAlignment="1">
      <alignment horizontal="center"/>
    </xf>
    <xf numFmtId="0" fontId="0" fillId="0" borderId="32" xfId="0" applyBorder="1"/>
    <xf numFmtId="0" fontId="22" fillId="0" borderId="32" xfId="0" applyFont="1" applyBorder="1" applyAlignment="1">
      <alignment horizontal="center"/>
    </xf>
    <xf numFmtId="0" fontId="22" fillId="0" borderId="22" xfId="0" applyFont="1" applyBorder="1" applyAlignment="1">
      <alignment horizontal="center"/>
    </xf>
    <xf numFmtId="0" fontId="67" fillId="0" borderId="5" xfId="0" applyFont="1" applyBorder="1" applyAlignment="1">
      <alignment horizontal="center"/>
    </xf>
    <xf numFmtId="0" fontId="22" fillId="0" borderId="32" xfId="0" applyFont="1" applyBorder="1"/>
    <xf numFmtId="0" fontId="22" fillId="0" borderId="22" xfId="0" applyFont="1" applyBorder="1"/>
    <xf numFmtId="0" fontId="19" fillId="0" borderId="5" xfId="0" applyFont="1" applyBorder="1"/>
    <xf numFmtId="0" fontId="8" fillId="0" borderId="43" xfId="0" applyFont="1" applyBorder="1"/>
    <xf numFmtId="0" fontId="81" fillId="0" borderId="0" xfId="2" applyFont="1" applyAlignment="1">
      <alignment horizontal="center"/>
    </xf>
    <xf numFmtId="0" fontId="58" fillId="0" borderId="31" xfId="2" applyFont="1" applyBorder="1" applyAlignment="1">
      <alignment horizontal="left" vertical="center"/>
    </xf>
    <xf numFmtId="0" fontId="58" fillId="0" borderId="31" xfId="2" applyFont="1" applyBorder="1" applyAlignment="1">
      <alignment horizontal="left"/>
    </xf>
    <xf numFmtId="0" fontId="58" fillId="0" borderId="44" xfId="2" applyFont="1" applyBorder="1" applyAlignment="1">
      <alignment horizontal="left"/>
    </xf>
    <xf numFmtId="0" fontId="22" fillId="0" borderId="22" xfId="2" applyFont="1" applyBorder="1" applyAlignment="1">
      <alignment horizontal="center" vertical="center"/>
    </xf>
    <xf numFmtId="0" fontId="8" fillId="0" borderId="32" xfId="0" applyFont="1" applyBorder="1"/>
    <xf numFmtId="0" fontId="8" fillId="0" borderId="22" xfId="0" applyFont="1" applyBorder="1"/>
    <xf numFmtId="0" fontId="58" fillId="0" borderId="32" xfId="2" applyFont="1" applyBorder="1" applyAlignment="1">
      <alignment horizontal="left" vertical="center"/>
    </xf>
    <xf numFmtId="0" fontId="58" fillId="0" borderId="0" xfId="2" applyFont="1" applyAlignment="1">
      <alignment horizontal="left" vertical="center"/>
    </xf>
    <xf numFmtId="0" fontId="58" fillId="0" borderId="0" xfId="0" applyFont="1" applyAlignment="1">
      <alignment horizontal="left"/>
    </xf>
    <xf numFmtId="0" fontId="58" fillId="0" borderId="22" xfId="0" applyFont="1" applyBorder="1" applyAlignment="1">
      <alignment horizontal="left"/>
    </xf>
    <xf numFmtId="0" fontId="58" fillId="0" borderId="32" xfId="2" applyFont="1" applyBorder="1"/>
    <xf numFmtId="0" fontId="22" fillId="0" borderId="32" xfId="0" applyFont="1" applyBorder="1" applyAlignment="1">
      <alignment horizontal="left"/>
    </xf>
    <xf numFmtId="0" fontId="58" fillId="0" borderId="7" xfId="2" applyFont="1" applyBorder="1"/>
    <xf numFmtId="0" fontId="58" fillId="0" borderId="45" xfId="2" applyFont="1" applyBorder="1"/>
    <xf numFmtId="0" fontId="58" fillId="0" borderId="45" xfId="2" applyFont="1" applyBorder="1" applyAlignment="1">
      <alignment horizontal="left"/>
    </xf>
    <xf numFmtId="0" fontId="58" fillId="0" borderId="29" xfId="2" applyFont="1" applyBorder="1" applyAlignment="1">
      <alignment horizontal="left"/>
    </xf>
    <xf numFmtId="0" fontId="0" fillId="0" borderId="63" xfId="0" applyBorder="1"/>
    <xf numFmtId="0" fontId="8" fillId="0" borderId="45" xfId="0" applyFont="1" applyBorder="1"/>
    <xf numFmtId="0" fontId="80" fillId="0" borderId="1" xfId="0" applyFont="1" applyBorder="1" applyAlignment="1">
      <alignment horizontal="right"/>
    </xf>
    <xf numFmtId="15" fontId="58" fillId="0" borderId="3" xfId="2" applyNumberFormat="1" applyFont="1" applyBorder="1" applyAlignment="1">
      <alignment horizontal="left"/>
    </xf>
    <xf numFmtId="0" fontId="58" fillId="0" borderId="30" xfId="2" applyFont="1" applyBorder="1" applyAlignment="1">
      <alignment horizontal="left"/>
    </xf>
    <xf numFmtId="0" fontId="58" fillId="0" borderId="2" xfId="2" applyFont="1" applyBorder="1" applyAlignment="1">
      <alignment horizontal="left"/>
    </xf>
    <xf numFmtId="0" fontId="0" fillId="0" borderId="22" xfId="0" applyBorder="1"/>
    <xf numFmtId="0" fontId="58" fillId="0" borderId="43" xfId="2" applyFont="1" applyBorder="1"/>
    <xf numFmtId="0" fontId="80" fillId="0" borderId="5" xfId="0" applyFont="1" applyBorder="1" applyAlignment="1">
      <alignment horizontal="right" wrapText="1"/>
    </xf>
    <xf numFmtId="0" fontId="81" fillId="0" borderId="32" xfId="2" applyFont="1" applyBorder="1" applyAlignment="1">
      <alignment horizontal="center"/>
    </xf>
    <xf numFmtId="0" fontId="80" fillId="0" borderId="0" xfId="0" applyFont="1" applyAlignment="1">
      <alignment horizontal="right"/>
    </xf>
    <xf numFmtId="0" fontId="58" fillId="0" borderId="45" xfId="2" applyFont="1" applyBorder="1" applyAlignment="1">
      <alignment horizontal="center" vertical="center"/>
    </xf>
    <xf numFmtId="0" fontId="81" fillId="0" borderId="1" xfId="0" applyFont="1" applyBorder="1" applyAlignment="1">
      <alignment horizontal="center"/>
    </xf>
    <xf numFmtId="0" fontId="78" fillId="0" borderId="43" xfId="2" applyFont="1" applyBorder="1"/>
    <xf numFmtId="0" fontId="78" fillId="0" borderId="31" xfId="2" applyFont="1" applyBorder="1" applyAlignment="1">
      <alignment horizontal="center" vertical="center"/>
    </xf>
    <xf numFmtId="0" fontId="78" fillId="0" borderId="31" xfId="2" applyFont="1" applyBorder="1" applyAlignment="1">
      <alignment horizontal="left"/>
    </xf>
    <xf numFmtId="0" fontId="78" fillId="0" borderId="44" xfId="2" applyFont="1" applyBorder="1" applyAlignment="1">
      <alignment horizontal="left"/>
    </xf>
    <xf numFmtId="0" fontId="52" fillId="0" borderId="6" xfId="0" applyFont="1" applyBorder="1" applyAlignment="1">
      <alignment horizontal="center"/>
    </xf>
    <xf numFmtId="0" fontId="0" fillId="0" borderId="7" xfId="0" applyBorder="1"/>
    <xf numFmtId="0" fontId="22" fillId="0" borderId="7" xfId="0" applyFont="1" applyBorder="1" applyAlignment="1">
      <alignment horizontal="center"/>
    </xf>
    <xf numFmtId="0" fontId="22" fillId="0" borderId="45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0" fillId="0" borderId="35" xfId="0" applyBorder="1"/>
    <xf numFmtId="0" fontId="0" fillId="0" borderId="28" xfId="0" applyBorder="1"/>
    <xf numFmtId="0" fontId="78" fillId="0" borderId="32" xfId="2" applyFont="1" applyBorder="1" applyAlignment="1">
      <alignment horizontal="left"/>
    </xf>
    <xf numFmtId="0" fontId="78" fillId="0" borderId="0" xfId="2" applyFont="1" applyAlignment="1">
      <alignment horizontal="center" vertical="center"/>
    </xf>
    <xf numFmtId="0" fontId="78" fillId="0" borderId="0" xfId="0" applyFont="1" applyAlignment="1">
      <alignment horizontal="left"/>
    </xf>
    <xf numFmtId="0" fontId="78" fillId="0" borderId="22" xfId="0" applyFont="1" applyBorder="1" applyAlignment="1">
      <alignment horizontal="left"/>
    </xf>
    <xf numFmtId="0" fontId="78" fillId="0" borderId="32" xfId="2" applyFont="1" applyBorder="1"/>
    <xf numFmtId="164" fontId="78" fillId="0" borderId="1" xfId="0" applyNumberFormat="1" applyFont="1" applyBorder="1" applyAlignment="1">
      <alignment horizontal="center"/>
    </xf>
    <xf numFmtId="0" fontId="83" fillId="0" borderId="1" xfId="1" applyFont="1" applyBorder="1" applyProtection="1"/>
    <xf numFmtId="0" fontId="19" fillId="0" borderId="5" xfId="2" applyFont="1" applyBorder="1" applyAlignment="1">
      <alignment horizontal="left" vertical="center"/>
    </xf>
    <xf numFmtId="0" fontId="22" fillId="0" borderId="0" xfId="2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0" fontId="80" fillId="0" borderId="1" xfId="2" applyFont="1" applyBorder="1" applyAlignment="1">
      <alignment horizontal="right" vertical="center"/>
    </xf>
    <xf numFmtId="0" fontId="81" fillId="0" borderId="1" xfId="2" applyFont="1" applyBorder="1" applyAlignment="1">
      <alignment horizontal="center" vertical="center"/>
    </xf>
    <xf numFmtId="0" fontId="8" fillId="0" borderId="31" xfId="0" applyFont="1" applyBorder="1"/>
    <xf numFmtId="0" fontId="8" fillId="0" borderId="44" xfId="0" applyFont="1" applyBorder="1"/>
    <xf numFmtId="0" fontId="19" fillId="0" borderId="0" xfId="2" applyFont="1" applyAlignment="1">
      <alignment horizontal="left" vertical="center"/>
    </xf>
    <xf numFmtId="0" fontId="22" fillId="0" borderId="32" xfId="2" applyFont="1" applyBorder="1" applyAlignment="1">
      <alignment horizontal="center" vertical="center"/>
    </xf>
    <xf numFmtId="0" fontId="19" fillId="0" borderId="32" xfId="2" applyFont="1" applyBorder="1" applyAlignment="1">
      <alignment horizontal="left" vertical="center"/>
    </xf>
    <xf numFmtId="0" fontId="19" fillId="3" borderId="0" xfId="2" applyFont="1" applyFill="1" applyAlignment="1">
      <alignment horizontal="left" vertical="center"/>
    </xf>
    <xf numFmtId="0" fontId="0" fillId="3" borderId="0" xfId="0" applyFill="1"/>
    <xf numFmtId="0" fontId="67" fillId="0" borderId="6" xfId="0" applyFont="1" applyBorder="1" applyAlignment="1">
      <alignment horizontal="center"/>
    </xf>
    <xf numFmtId="0" fontId="19" fillId="0" borderId="7" xfId="2" applyFont="1" applyBorder="1" applyAlignment="1">
      <alignment horizontal="left" vertical="center"/>
    </xf>
    <xf numFmtId="0" fontId="22" fillId="0" borderId="7" xfId="2" applyFont="1" applyBorder="1" applyAlignment="1">
      <alignment horizontal="center" vertical="center"/>
    </xf>
    <xf numFmtId="0" fontId="22" fillId="0" borderId="45" xfId="0" applyFont="1" applyBorder="1"/>
    <xf numFmtId="0" fontId="22" fillId="0" borderId="29" xfId="2" applyFont="1" applyBorder="1" applyAlignment="1">
      <alignment horizontal="center" vertical="center"/>
    </xf>
    <xf numFmtId="0" fontId="19" fillId="0" borderId="6" xfId="2" applyFont="1" applyBorder="1" applyAlignment="1">
      <alignment horizontal="left" vertical="center"/>
    </xf>
    <xf numFmtId="0" fontId="22" fillId="0" borderId="45" xfId="2" applyFont="1" applyBorder="1" applyAlignment="1">
      <alignment horizontal="center" vertical="center"/>
    </xf>
    <xf numFmtId="0" fontId="22" fillId="0" borderId="45" xfId="2" applyFont="1" applyBorder="1" applyAlignment="1">
      <alignment horizontal="left" vertical="center"/>
    </xf>
    <xf numFmtId="0" fontId="0" fillId="0" borderId="45" xfId="0" applyBorder="1"/>
    <xf numFmtId="0" fontId="0" fillId="0" borderId="29" xfId="0" applyBorder="1"/>
    <xf numFmtId="164" fontId="8" fillId="0" borderId="1" xfId="0" applyNumberFormat="1" applyFont="1" applyBorder="1" applyAlignment="1">
      <alignment horizontal="center"/>
    </xf>
    <xf numFmtId="0" fontId="10" fillId="0" borderId="1" xfId="1" applyBorder="1" applyProtection="1"/>
    <xf numFmtId="0" fontId="23" fillId="0" borderId="0" xfId="0" applyFont="1"/>
    <xf numFmtId="0" fontId="8" fillId="0" borderId="3" xfId="0" applyFont="1" applyBorder="1"/>
    <xf numFmtId="0" fontId="8" fillId="0" borderId="2" xfId="0" applyFont="1" applyBorder="1"/>
    <xf numFmtId="0" fontId="78" fillId="0" borderId="3" xfId="0" applyFont="1" applyBorder="1"/>
    <xf numFmtId="0" fontId="78" fillId="0" borderId="30" xfId="0" applyFont="1" applyBorder="1"/>
    <xf numFmtId="0" fontId="78" fillId="0" borderId="2" xfId="0" applyFont="1" applyBorder="1"/>
    <xf numFmtId="0" fontId="0" fillId="3" borderId="0" xfId="0" applyFill="1" applyAlignment="1">
      <alignment horizontal="center"/>
    </xf>
    <xf numFmtId="0" fontId="9" fillId="0" borderId="22" xfId="0" applyFont="1" applyBorder="1" applyAlignment="1">
      <alignment horizontal="center"/>
    </xf>
    <xf numFmtId="0" fontId="80" fillId="0" borderId="1" xfId="0" applyFont="1" applyBorder="1" applyAlignment="1">
      <alignment horizontal="right" vertical="center" wrapText="1"/>
    </xf>
    <xf numFmtId="0" fontId="84" fillId="0" borderId="5" xfId="0" applyFont="1" applyBorder="1"/>
    <xf numFmtId="0" fontId="78" fillId="0" borderId="3" xfId="0" applyFont="1" applyBorder="1" applyAlignment="1">
      <alignment horizontal="left" wrapText="1"/>
    </xf>
    <xf numFmtId="0" fontId="78" fillId="0" borderId="6" xfId="0" applyFont="1" applyBorder="1" applyAlignment="1">
      <alignment horizontal="center"/>
    </xf>
    <xf numFmtId="0" fontId="84" fillId="0" borderId="6" xfId="0" applyFont="1" applyBorder="1"/>
    <xf numFmtId="0" fontId="0" fillId="3" borderId="45" xfId="0" applyFill="1" applyBorder="1" applyAlignment="1">
      <alignment horizontal="center"/>
    </xf>
    <xf numFmtId="0" fontId="0" fillId="3" borderId="45" xfId="0" applyFill="1" applyBorder="1"/>
    <xf numFmtId="0" fontId="9" fillId="0" borderId="29" xfId="0" applyFont="1" applyBorder="1" applyAlignment="1">
      <alignment horizontal="center"/>
    </xf>
    <xf numFmtId="0" fontId="81" fillId="0" borderId="6" xfId="2" applyFont="1" applyBorder="1" applyAlignment="1">
      <alignment horizontal="center"/>
    </xf>
    <xf numFmtId="0" fontId="8" fillId="0" borderId="7" xfId="0" applyFont="1" applyBorder="1"/>
    <xf numFmtId="0" fontId="8" fillId="0" borderId="29" xfId="0" applyFont="1" applyBorder="1"/>
    <xf numFmtId="0" fontId="17" fillId="0" borderId="0" xfId="0" applyFont="1" applyAlignment="1">
      <alignment horizontal="center"/>
    </xf>
    <xf numFmtId="172" fontId="17" fillId="0" borderId="0" xfId="0" applyNumberFormat="1" applyFont="1" applyAlignment="1">
      <alignment horizontal="center"/>
    </xf>
    <xf numFmtId="0" fontId="19" fillId="0" borderId="0" xfId="2" applyFont="1"/>
    <xf numFmtId="14" fontId="36" fillId="0" borderId="0" xfId="2" applyNumberFormat="1" applyFont="1" applyAlignment="1">
      <alignment horizontal="center"/>
    </xf>
    <xf numFmtId="0" fontId="22" fillId="0" borderId="0" xfId="2" applyFont="1" applyAlignment="1">
      <alignment horizontal="center"/>
    </xf>
    <xf numFmtId="14" fontId="22" fillId="3" borderId="4" xfId="2" applyNumberFormat="1" applyFont="1" applyFill="1" applyBorder="1" applyAlignment="1">
      <alignment horizontal="center"/>
    </xf>
    <xf numFmtId="1" fontId="78" fillId="0" borderId="44" xfId="0" applyNumberFormat="1" applyFont="1" applyBorder="1" applyAlignment="1">
      <alignment horizontal="center"/>
    </xf>
    <xf numFmtId="0" fontId="78" fillId="0" borderId="0" xfId="0" applyFont="1" applyAlignment="1">
      <alignment horizontal="center"/>
    </xf>
    <xf numFmtId="0" fontId="19" fillId="0" borderId="0" xfId="2" applyFont="1" applyAlignment="1">
      <alignment horizontal="center"/>
    </xf>
    <xf numFmtId="0" fontId="14" fillId="0" borderId="24" xfId="0" applyFont="1" applyBorder="1" applyAlignment="1">
      <alignment horizontal="center" vertical="center" wrapText="1"/>
    </xf>
    <xf numFmtId="167" fontId="26" fillId="0" borderId="68" xfId="0" applyNumberFormat="1" applyFont="1" applyBorder="1"/>
    <xf numFmtId="167" fontId="26" fillId="0" borderId="37" xfId="0" applyNumberFormat="1" applyFont="1" applyBorder="1"/>
    <xf numFmtId="167" fontId="26" fillId="0" borderId="69" xfId="0" applyNumberFormat="1" applyFont="1" applyBorder="1"/>
    <xf numFmtId="167" fontId="26" fillId="0" borderId="35" xfId="0" applyNumberFormat="1" applyFont="1" applyBorder="1"/>
    <xf numFmtId="0" fontId="26" fillId="0" borderId="50" xfId="0" applyFont="1" applyBorder="1"/>
    <xf numFmtId="0" fontId="26" fillId="0" borderId="65" xfId="0" applyFont="1" applyBorder="1"/>
    <xf numFmtId="0" fontId="26" fillId="0" borderId="66" xfId="0" applyFont="1" applyBorder="1"/>
    <xf numFmtId="0" fontId="26" fillId="0" borderId="51" xfId="0" applyFont="1" applyBorder="1"/>
    <xf numFmtId="167" fontId="26" fillId="0" borderId="8" xfId="0" applyNumberFormat="1" applyFont="1" applyBorder="1"/>
    <xf numFmtId="167" fontId="26" fillId="0" borderId="25" xfId="0" applyNumberFormat="1" applyFont="1" applyBorder="1"/>
    <xf numFmtId="167" fontId="26" fillId="0" borderId="26" xfId="0" applyNumberFormat="1" applyFont="1" applyBorder="1"/>
    <xf numFmtId="167" fontId="26" fillId="0" borderId="9" xfId="0" applyNumberFormat="1" applyFont="1" applyBorder="1"/>
    <xf numFmtId="0" fontId="14" fillId="0" borderId="31" xfId="0" applyFont="1" applyBorder="1" applyAlignment="1">
      <alignment horizontal="center" vertical="center"/>
    </xf>
    <xf numFmtId="167" fontId="26" fillId="0" borderId="50" xfId="0" applyNumberFormat="1" applyFont="1" applyBorder="1"/>
    <xf numFmtId="167" fontId="26" fillId="0" borderId="65" xfId="0" applyNumberFormat="1" applyFont="1" applyBorder="1"/>
    <xf numFmtId="167" fontId="26" fillId="0" borderId="66" xfId="0" applyNumberFormat="1" applyFont="1" applyBorder="1"/>
    <xf numFmtId="167" fontId="26" fillId="0" borderId="51" xfId="0" applyNumberFormat="1" applyFont="1" applyBorder="1"/>
    <xf numFmtId="0" fontId="5" fillId="0" borderId="0" xfId="0" applyFont="1" applyAlignment="1">
      <alignment horizontal="center"/>
    </xf>
    <xf numFmtId="0" fontId="27" fillId="0" borderId="17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11" fillId="0" borderId="57" xfId="0" applyFont="1" applyBorder="1" applyAlignment="1">
      <alignment horizontal="center" vertical="center" shrinkToFit="1"/>
    </xf>
    <xf numFmtId="0" fontId="11" fillId="0" borderId="15" xfId="0" applyFont="1" applyBorder="1" applyAlignment="1">
      <alignment horizontal="center" vertical="center" shrinkToFit="1"/>
    </xf>
    <xf numFmtId="0" fontId="0" fillId="0" borderId="20" xfId="0" applyBorder="1" applyAlignment="1">
      <alignment horizontal="center"/>
    </xf>
    <xf numFmtId="0" fontId="11" fillId="0" borderId="59" xfId="0" applyFont="1" applyBorder="1" applyAlignment="1">
      <alignment horizontal="center" vertical="center" shrinkToFit="1"/>
    </xf>
    <xf numFmtId="0" fontId="11" fillId="0" borderId="21" xfId="0" applyFont="1" applyBorder="1" applyAlignment="1">
      <alignment horizontal="center" vertical="center" shrinkToFit="1"/>
    </xf>
    <xf numFmtId="0" fontId="16" fillId="0" borderId="11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11" fillId="0" borderId="59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 shrinkToFit="1"/>
    </xf>
    <xf numFmtId="0" fontId="11" fillId="0" borderId="64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0" fillId="0" borderId="13" xfId="0" applyBorder="1" applyAlignment="1">
      <alignment horizontal="center"/>
    </xf>
    <xf numFmtId="0" fontId="11" fillId="0" borderId="43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0" fontId="11" fillId="0" borderId="14" xfId="0" applyFont="1" applyBorder="1" applyAlignment="1">
      <alignment horizontal="center" vertical="center" wrapText="1" shrinkToFit="1"/>
    </xf>
    <xf numFmtId="0" fontId="12" fillId="0" borderId="15" xfId="0" applyFont="1" applyBorder="1" applyAlignment="1">
      <alignment horizontal="center" shrinkToFi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 shrinkToFit="1"/>
    </xf>
    <xf numFmtId="0" fontId="11" fillId="0" borderId="18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 shrinkToFit="1"/>
    </xf>
    <xf numFmtId="0" fontId="6" fillId="0" borderId="9" xfId="0" applyFont="1" applyBorder="1" applyAlignment="1">
      <alignment vertical="center" shrinkToFit="1"/>
    </xf>
    <xf numFmtId="0" fontId="4" fillId="0" borderId="1" xfId="0" applyFont="1" applyBorder="1" applyAlignment="1">
      <alignment horizontal="center" vertical="center"/>
    </xf>
    <xf numFmtId="0" fontId="6" fillId="0" borderId="10" xfId="0" applyFont="1" applyBorder="1" applyAlignment="1">
      <alignment vertical="center"/>
    </xf>
    <xf numFmtId="164" fontId="6" fillId="0" borderId="11" xfId="0" applyNumberFormat="1" applyFont="1" applyBorder="1" applyAlignment="1">
      <alignment horizontal="left" vertical="center" shrinkToFit="1"/>
    </xf>
    <xf numFmtId="0" fontId="6" fillId="0" borderId="12" xfId="0" applyFont="1" applyBorder="1" applyAlignment="1">
      <alignment vertical="center"/>
    </xf>
    <xf numFmtId="0" fontId="86" fillId="0" borderId="3" xfId="0" applyFont="1" applyBorder="1" applyAlignment="1">
      <alignment vertical="center" wrapText="1"/>
    </xf>
    <xf numFmtId="0" fontId="87" fillId="0" borderId="30" xfId="0" applyFont="1" applyBorder="1" applyAlignment="1">
      <alignment vertical="center" wrapText="1"/>
    </xf>
    <xf numFmtId="0" fontId="87" fillId="0" borderId="2" xfId="0" applyFont="1" applyBorder="1" applyAlignment="1">
      <alignment vertical="center" wrapText="1"/>
    </xf>
    <xf numFmtId="38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right" vertical="center"/>
    </xf>
    <xf numFmtId="0" fontId="5" fillId="0" borderId="3" xfId="0" applyFont="1" applyBorder="1" applyAlignment="1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vertical="center" shrinkToFit="1"/>
    </xf>
    <xf numFmtId="0" fontId="29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0" fontId="48" fillId="0" borderId="0" xfId="0" applyFont="1" applyAlignment="1">
      <alignment horizontal="center"/>
    </xf>
    <xf numFmtId="0" fontId="30" fillId="0" borderId="0" xfId="0" applyFont="1" applyAlignment="1">
      <alignment horizontal="center" vertical="center" shrinkToFit="1"/>
    </xf>
    <xf numFmtId="0" fontId="38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 shrinkToFit="1"/>
    </xf>
    <xf numFmtId="0" fontId="38" fillId="0" borderId="0" xfId="0" applyFont="1" applyAlignment="1">
      <alignment horizontal="left" vertical="center" shrinkToFit="1"/>
    </xf>
    <xf numFmtId="0" fontId="48" fillId="0" borderId="0" xfId="0" applyFont="1" applyAlignment="1">
      <alignment horizontal="center" vertical="center"/>
    </xf>
    <xf numFmtId="0" fontId="51" fillId="0" borderId="0" xfId="0" applyFont="1" applyAlignment="1">
      <alignment horizontal="center"/>
    </xf>
    <xf numFmtId="164" fontId="38" fillId="0" borderId="0" xfId="0" applyNumberFormat="1" applyFont="1" applyAlignment="1">
      <alignment horizontal="center" vertical="center" shrinkToFit="1"/>
    </xf>
    <xf numFmtId="0" fontId="48" fillId="0" borderId="0" xfId="0" applyFont="1" applyAlignment="1">
      <alignment horizontal="center" vertical="center" shrinkToFit="1"/>
    </xf>
    <xf numFmtId="0" fontId="30" fillId="0" borderId="0" xfId="0" applyFont="1" applyAlignment="1">
      <alignment horizontal="center"/>
    </xf>
    <xf numFmtId="0" fontId="50" fillId="0" borderId="0" xfId="0" applyFont="1" applyAlignment="1">
      <alignment horizontal="left" shrinkToFit="1"/>
    </xf>
    <xf numFmtId="168" fontId="30" fillId="0" borderId="0" xfId="2" applyNumberFormat="1" applyFont="1" applyAlignment="1">
      <alignment horizontal="center" vertical="center"/>
    </xf>
    <xf numFmtId="0" fontId="47" fillId="0" borderId="0" xfId="0" applyFont="1" applyAlignment="1">
      <alignment horizontal="center"/>
    </xf>
    <xf numFmtId="0" fontId="46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 wrapText="1" shrinkToFit="1"/>
    </xf>
    <xf numFmtId="0" fontId="49" fillId="0" borderId="0" xfId="0" applyFont="1" applyAlignment="1">
      <alignment horizontal="center" shrinkToFit="1"/>
    </xf>
    <xf numFmtId="0" fontId="31" fillId="0" borderId="0" xfId="0" applyFont="1" applyAlignment="1">
      <alignment horizontal="center" vertical="center" wrapText="1" shrinkToFit="1"/>
    </xf>
    <xf numFmtId="0" fontId="42" fillId="0" borderId="0" xfId="0" applyFont="1" applyAlignment="1">
      <alignment horizontal="center" vertical="center" wrapText="1" shrinkToFit="1"/>
    </xf>
    <xf numFmtId="168" fontId="41" fillId="0" borderId="0" xfId="0" applyNumberFormat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169" fontId="30" fillId="0" borderId="0" xfId="2" applyNumberFormat="1" applyFont="1" applyAlignment="1">
      <alignment horizontal="center" vertical="center"/>
    </xf>
    <xf numFmtId="168" fontId="34" fillId="0" borderId="0" xfId="2" applyNumberFormat="1" applyFont="1" applyAlignment="1">
      <alignment horizontal="center" vertical="center"/>
    </xf>
    <xf numFmtId="168" fontId="41" fillId="0" borderId="0" xfId="2" applyNumberFormat="1" applyFont="1" applyAlignment="1">
      <alignment horizontal="center" vertical="center"/>
    </xf>
    <xf numFmtId="0" fontId="32" fillId="0" borderId="0" xfId="0" applyFont="1" applyAlignment="1">
      <alignment horizontal="left"/>
    </xf>
    <xf numFmtId="0" fontId="43" fillId="0" borderId="0" xfId="0" applyFont="1" applyAlignment="1">
      <alignment horizontal="center" vertical="center"/>
    </xf>
    <xf numFmtId="0" fontId="30" fillId="0" borderId="0" xfId="0" applyFont="1" applyAlignment="1">
      <alignment horizontal="center" shrinkToFit="1"/>
    </xf>
    <xf numFmtId="165" fontId="34" fillId="0" borderId="0" xfId="0" applyNumberFormat="1" applyFont="1" applyAlignment="1">
      <alignment horizontal="center" vertical="center"/>
    </xf>
    <xf numFmtId="0" fontId="44" fillId="0" borderId="0" xfId="0" applyFont="1" applyAlignment="1">
      <alignment horizontal="center" vertical="center" wrapText="1"/>
    </xf>
    <xf numFmtId="0" fontId="39" fillId="0" borderId="0" xfId="0" applyFont="1" applyAlignment="1">
      <alignment horizontal="left" shrinkToFit="1"/>
    </xf>
    <xf numFmtId="164" fontId="39" fillId="0" borderId="0" xfId="0" applyNumberFormat="1" applyFont="1" applyAlignment="1">
      <alignment horizontal="center" shrinkToFit="1"/>
    </xf>
    <xf numFmtId="0" fontId="39" fillId="0" borderId="0" xfId="0" applyFont="1" applyAlignment="1">
      <alignment horizontal="center" shrinkToFit="1"/>
    </xf>
    <xf numFmtId="0" fontId="38" fillId="0" borderId="0" xfId="0" applyFont="1" applyAlignment="1">
      <alignment horizontal="center" vertical="center" shrinkToFit="1"/>
    </xf>
    <xf numFmtId="168" fontId="38" fillId="0" borderId="0" xfId="2" applyNumberFormat="1" applyFont="1" applyAlignment="1">
      <alignment horizontal="center" vertical="center"/>
    </xf>
    <xf numFmtId="0" fontId="29" fillId="0" borderId="0" xfId="0" applyFont="1" applyAlignment="1">
      <alignment horizontal="center" vertical="center" textRotation="255"/>
    </xf>
    <xf numFmtId="0" fontId="29" fillId="0" borderId="0" xfId="0" applyFont="1" applyAlignment="1">
      <alignment horizontal="center" vertical="center"/>
    </xf>
    <xf numFmtId="0" fontId="39" fillId="0" borderId="0" xfId="0" applyFont="1" applyAlignment="1">
      <alignment horizontal="left" vertical="center" shrinkToFit="1"/>
    </xf>
    <xf numFmtId="0" fontId="41" fillId="0" borderId="0" xfId="0" applyFont="1" applyAlignment="1">
      <alignment horizontal="center" vertical="center"/>
    </xf>
    <xf numFmtId="0" fontId="34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25" fillId="0" borderId="0" xfId="0" applyFont="1" applyAlignment="1">
      <alignment horizontal="center" vertical="center" wrapText="1"/>
    </xf>
    <xf numFmtId="0" fontId="53" fillId="0" borderId="0" xfId="0" applyFont="1" applyAlignment="1">
      <alignment horizontal="center" vertical="center" wrapText="1"/>
    </xf>
    <xf numFmtId="0" fontId="57" fillId="0" borderId="0" xfId="0" applyFont="1" applyAlignment="1">
      <alignment horizontal="left" vertical="center"/>
    </xf>
    <xf numFmtId="0" fontId="20" fillId="0" borderId="36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25" fillId="0" borderId="3" xfId="0" applyFont="1" applyBorder="1" applyAlignment="1">
      <alignment horizontal="left"/>
    </xf>
    <xf numFmtId="0" fontId="25" fillId="0" borderId="2" xfId="0" applyFont="1" applyBorder="1" applyAlignment="1">
      <alignment horizontal="center"/>
    </xf>
    <xf numFmtId="0" fontId="57" fillId="0" borderId="0" xfId="0" applyFont="1" applyAlignment="1">
      <alignment horizontal="left"/>
    </xf>
    <xf numFmtId="0" fontId="53" fillId="0" borderId="0" xfId="0" applyFont="1" applyAlignment="1">
      <alignment horizontal="center" vertical="center"/>
    </xf>
    <xf numFmtId="0" fontId="55" fillId="0" borderId="0" xfId="0" applyFont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22" fillId="0" borderId="0" xfId="0" applyFont="1" applyAlignment="1">
      <alignment horizontal="center"/>
    </xf>
    <xf numFmtId="0" fontId="25" fillId="0" borderId="30" xfId="0" applyFont="1" applyBorder="1" applyAlignment="1">
      <alignment horizontal="center" vertical="center"/>
    </xf>
    <xf numFmtId="0" fontId="53" fillId="0" borderId="0" xfId="0" applyFont="1" applyAlignment="1">
      <alignment horizontal="center"/>
    </xf>
    <xf numFmtId="0" fontId="65" fillId="0" borderId="32" xfId="0" applyFont="1" applyBorder="1" applyAlignment="1">
      <alignment horizontal="center" wrapText="1"/>
    </xf>
    <xf numFmtId="0" fontId="20" fillId="0" borderId="19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/>
    </xf>
    <xf numFmtId="0" fontId="20" fillId="0" borderId="52" xfId="0" applyFont="1" applyBorder="1" applyAlignment="1">
      <alignment horizontal="center" vertical="center"/>
    </xf>
    <xf numFmtId="0" fontId="20" fillId="0" borderId="53" xfId="0" applyFont="1" applyBorder="1" applyAlignment="1">
      <alignment horizontal="center" vertical="center"/>
    </xf>
    <xf numFmtId="0" fontId="20" fillId="0" borderId="54" xfId="0" applyFont="1" applyBorder="1" applyAlignment="1">
      <alignment horizontal="center" vertical="center"/>
    </xf>
    <xf numFmtId="0" fontId="20" fillId="0" borderId="55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/>
    </xf>
    <xf numFmtId="0" fontId="25" fillId="0" borderId="3" xfId="0" applyFont="1" applyBorder="1" applyAlignment="1">
      <alignment horizontal="center" vertical="center"/>
    </xf>
    <xf numFmtId="0" fontId="53" fillId="0" borderId="1" xfId="0" applyFont="1" applyBorder="1" applyAlignment="1">
      <alignment horizontal="center" vertical="center" shrinkToFit="1"/>
    </xf>
    <xf numFmtId="0" fontId="57" fillId="0" borderId="2" xfId="0" applyFont="1" applyBorder="1" applyAlignment="1">
      <alignment horizontal="center"/>
    </xf>
    <xf numFmtId="0" fontId="53" fillId="6" borderId="1" xfId="0" applyFont="1" applyFill="1" applyBorder="1" applyAlignment="1">
      <alignment horizontal="center"/>
    </xf>
    <xf numFmtId="0" fontId="72" fillId="0" borderId="0" xfId="0" applyFont="1" applyAlignment="1">
      <alignment horizontal="center"/>
    </xf>
    <xf numFmtId="0" fontId="65" fillId="0" borderId="0" xfId="0" applyFont="1" applyAlignment="1">
      <alignment horizontal="center" wrapText="1"/>
    </xf>
    <xf numFmtId="0" fontId="57" fillId="6" borderId="6" xfId="0" applyFont="1" applyFill="1" applyBorder="1" applyAlignment="1">
      <alignment horizontal="center" vertical="center"/>
    </xf>
    <xf numFmtId="0" fontId="57" fillId="0" borderId="6" xfId="0" applyFont="1" applyBorder="1" applyAlignment="1">
      <alignment horizontal="center" vertical="center"/>
    </xf>
    <xf numFmtId="0" fontId="57" fillId="0" borderId="7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46" xfId="0" applyFont="1" applyBorder="1" applyAlignment="1">
      <alignment horizontal="center"/>
    </xf>
    <xf numFmtId="0" fontId="55" fillId="0" borderId="50" xfId="0" applyFont="1" applyBorder="1" applyAlignment="1">
      <alignment horizontal="center" vertical="center"/>
    </xf>
    <xf numFmtId="0" fontId="70" fillId="6" borderId="4" xfId="0" applyFont="1" applyFill="1" applyBorder="1" applyAlignment="1">
      <alignment horizontal="center" vertical="center"/>
    </xf>
    <xf numFmtId="0" fontId="70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7" fillId="6" borderId="9" xfId="0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0" fontId="57" fillId="0" borderId="6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3" fillId="0" borderId="1" xfId="0" applyFont="1" applyBorder="1" applyAlignment="1">
      <alignment horizontal="center" vertical="center"/>
    </xf>
    <xf numFmtId="0" fontId="68" fillId="0" borderId="16" xfId="0" applyFont="1" applyBorder="1" applyAlignment="1">
      <alignment horizontal="center" vertical="center"/>
    </xf>
    <xf numFmtId="0" fontId="69" fillId="0" borderId="16" xfId="0" applyFont="1" applyBorder="1" applyAlignment="1">
      <alignment horizontal="center" vertical="center"/>
    </xf>
    <xf numFmtId="0" fontId="68" fillId="0" borderId="16" xfId="0" applyFont="1" applyBorder="1" applyAlignment="1">
      <alignment horizontal="left" vertical="center"/>
    </xf>
    <xf numFmtId="0" fontId="55" fillId="0" borderId="16" xfId="0" applyFont="1" applyBorder="1" applyAlignment="1">
      <alignment horizontal="center" vertical="center"/>
    </xf>
    <xf numFmtId="0" fontId="68" fillId="0" borderId="33" xfId="0" applyFont="1" applyBorder="1" applyAlignment="1">
      <alignment horizontal="center" vertical="center"/>
    </xf>
    <xf numFmtId="0" fontId="68" fillId="0" borderId="23" xfId="0" applyFont="1" applyBorder="1" applyAlignment="1">
      <alignment horizontal="center" vertical="center"/>
    </xf>
    <xf numFmtId="0" fontId="68" fillId="0" borderId="24" xfId="0" applyFont="1" applyBorder="1" applyAlignment="1">
      <alignment horizontal="center" vertical="center"/>
    </xf>
    <xf numFmtId="0" fontId="68" fillId="0" borderId="58" xfId="0" applyFont="1" applyBorder="1" applyAlignment="1">
      <alignment horizontal="center" vertical="center"/>
    </xf>
    <xf numFmtId="0" fontId="68" fillId="0" borderId="60" xfId="0" applyFont="1" applyBorder="1" applyAlignment="1">
      <alignment horizontal="center" vertical="center"/>
    </xf>
    <xf numFmtId="0" fontId="25" fillId="6" borderId="9" xfId="0" applyFont="1" applyFill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25" fillId="0" borderId="61" xfId="0" applyFont="1" applyBorder="1" applyAlignment="1">
      <alignment horizontal="center" vertical="center"/>
    </xf>
    <xf numFmtId="0" fontId="55" fillId="0" borderId="58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25" fillId="6" borderId="8" xfId="0" applyFont="1" applyFill="1" applyBorder="1" applyAlignment="1">
      <alignment horizontal="center" vertical="center"/>
    </xf>
    <xf numFmtId="0" fontId="25" fillId="0" borderId="46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25" fillId="0" borderId="45" xfId="0" applyFont="1" applyBorder="1" applyAlignment="1">
      <alignment horizontal="center"/>
    </xf>
    <xf numFmtId="0" fontId="57" fillId="0" borderId="1" xfId="0" applyFont="1" applyBorder="1" applyAlignment="1">
      <alignment horizontal="center" vertical="center"/>
    </xf>
    <xf numFmtId="0" fontId="52" fillId="0" borderId="1" xfId="0" applyFont="1" applyBorder="1" applyAlignment="1">
      <alignment horizontal="center" vertical="center"/>
    </xf>
    <xf numFmtId="0" fontId="68" fillId="0" borderId="16" xfId="0" applyFont="1" applyBorder="1" applyAlignment="1">
      <alignment horizontal="center" vertical="center" wrapText="1"/>
    </xf>
    <xf numFmtId="0" fontId="62" fillId="0" borderId="0" xfId="0" applyFont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57" fillId="0" borderId="4" xfId="0" applyFont="1" applyBorder="1" applyAlignment="1">
      <alignment horizontal="left"/>
    </xf>
    <xf numFmtId="0" fontId="55" fillId="0" borderId="0" xfId="0" applyFont="1" applyAlignment="1">
      <alignment horizontal="center"/>
    </xf>
    <xf numFmtId="0" fontId="57" fillId="0" borderId="4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 wrapText="1"/>
    </xf>
    <xf numFmtId="0" fontId="78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0" fontId="57" fillId="0" borderId="1" xfId="0" applyFont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78" fillId="0" borderId="1" xfId="0" applyFont="1" applyBorder="1" applyAlignment="1">
      <alignment horizontal="center"/>
    </xf>
    <xf numFmtId="0" fontId="80" fillId="0" borderId="4" xfId="0" applyFont="1" applyBorder="1" applyAlignment="1">
      <alignment horizontal="center" vertical="center"/>
    </xf>
    <xf numFmtId="168" fontId="23" fillId="3" borderId="3" xfId="2" applyNumberFormat="1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20" fillId="0" borderId="1" xfId="2" applyFont="1" applyBorder="1" applyAlignment="1">
      <alignment horizontal="center"/>
    </xf>
    <xf numFmtId="0" fontId="9" fillId="0" borderId="0" xfId="0" applyFont="1" applyAlignment="1">
      <alignment horizontal="center"/>
    </xf>
    <xf numFmtId="0" fontId="4" fillId="0" borderId="43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0" xfId="0" applyAlignment="1"/>
    <xf numFmtId="0" fontId="86" fillId="0" borderId="0" xfId="0" applyFont="1" applyBorder="1" applyAlignment="1">
      <alignment vertical="center"/>
    </xf>
    <xf numFmtId="0" fontId="87" fillId="0" borderId="0" xfId="0" applyFont="1" applyBorder="1" applyAlignment="1">
      <alignment vertical="center"/>
    </xf>
    <xf numFmtId="0" fontId="89" fillId="0" borderId="4" xfId="0" applyFont="1" applyBorder="1" applyAlignment="1">
      <alignment vertical="center" shrinkToFit="1"/>
    </xf>
    <xf numFmtId="0" fontId="89" fillId="0" borderId="5" xfId="0" applyFont="1" applyBorder="1" applyAlignment="1">
      <alignment vertical="center" shrinkToFit="1"/>
    </xf>
    <xf numFmtId="0" fontId="89" fillId="0" borderId="6" xfId="0" applyFont="1" applyBorder="1" applyAlignment="1">
      <alignment vertical="center" shrinkToFit="1"/>
    </xf>
    <xf numFmtId="0" fontId="90" fillId="0" borderId="13" xfId="3" applyFont="1" applyBorder="1" applyAlignment="1" applyProtection="1">
      <alignment vertical="center"/>
    </xf>
    <xf numFmtId="0" fontId="11" fillId="0" borderId="23" xfId="0" applyFont="1" applyBorder="1" applyAlignment="1">
      <alignment horizontal="center" vertical="center" wrapText="1"/>
    </xf>
    <xf numFmtId="0" fontId="91" fillId="0" borderId="4" xfId="0" applyFont="1" applyBorder="1" applyAlignment="1">
      <alignment horizontal="center" vertical="center" wrapText="1"/>
    </xf>
  </cellXfs>
  <cellStyles count="4">
    <cellStyle name="Excel Built-in Explanatory Text" xfId="2" xr:uid="{00000000-0005-0000-0000-000000000000}"/>
    <cellStyle name="Hyperlink" xfId="3" xr:uid="{00000000-000B-0000-0000-000008000000}"/>
    <cellStyle name="Lien hypertexte" xfId="1" builtinId="8"/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C0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133350</xdr:rowOff>
    </xdr:from>
    <xdr:to>
      <xdr:col>2</xdr:col>
      <xdr:colOff>419100</xdr:colOff>
      <xdr:row>2</xdr:row>
      <xdr:rowOff>542925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3350" y="133350"/>
          <a:ext cx="2019300" cy="15525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453720</xdr:colOff>
      <xdr:row>0</xdr:row>
      <xdr:rowOff>206760</xdr:rowOff>
    </xdr:from>
    <xdr:to>
      <xdr:col>0</xdr:col>
      <xdr:colOff>2901360</xdr:colOff>
      <xdr:row>4</xdr:row>
      <xdr:rowOff>296760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453720" y="206760"/>
          <a:ext cx="2447640" cy="191880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31</xdr:col>
      <xdr:colOff>419040</xdr:colOff>
      <xdr:row>5</xdr:row>
      <xdr:rowOff>76320</xdr:rowOff>
    </xdr:from>
    <xdr:to>
      <xdr:col>33</xdr:col>
      <xdr:colOff>37440</xdr:colOff>
      <xdr:row>6</xdr:row>
      <xdr:rowOff>475560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147680" y="2343240"/>
          <a:ext cx="1122120" cy="114840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31</xdr:col>
      <xdr:colOff>285840</xdr:colOff>
      <xdr:row>2</xdr:row>
      <xdr:rowOff>152280</xdr:rowOff>
    </xdr:from>
    <xdr:to>
      <xdr:col>32</xdr:col>
      <xdr:colOff>608760</xdr:colOff>
      <xdr:row>4</xdr:row>
      <xdr:rowOff>37440</xdr:rowOff>
    </xdr:to>
    <xdr:pic>
      <xdr:nvPicPr>
        <xdr:cNvPr id="3" name="Image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1014480" y="704520"/>
          <a:ext cx="1074960" cy="102816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40</xdr:col>
      <xdr:colOff>38160</xdr:colOff>
      <xdr:row>2</xdr:row>
      <xdr:rowOff>304920</xdr:rowOff>
    </xdr:from>
    <xdr:to>
      <xdr:col>41</xdr:col>
      <xdr:colOff>542520</xdr:colOff>
      <xdr:row>4</xdr:row>
      <xdr:rowOff>113400</xdr:rowOff>
    </xdr:to>
    <xdr:pic>
      <xdr:nvPicPr>
        <xdr:cNvPr id="4" name="Image 2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3330000" y="1028520"/>
          <a:ext cx="1197720" cy="44352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36</xdr:col>
      <xdr:colOff>171360</xdr:colOff>
      <xdr:row>0</xdr:row>
      <xdr:rowOff>285840</xdr:rowOff>
    </xdr:from>
    <xdr:to>
      <xdr:col>37</xdr:col>
      <xdr:colOff>75240</xdr:colOff>
      <xdr:row>2</xdr:row>
      <xdr:rowOff>227880</xdr:rowOff>
    </xdr:to>
    <xdr:pic>
      <xdr:nvPicPr>
        <xdr:cNvPr id="5" name="Image 2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689400" y="285840"/>
          <a:ext cx="597240" cy="66564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38</xdr:col>
      <xdr:colOff>323640</xdr:colOff>
      <xdr:row>0</xdr:row>
      <xdr:rowOff>247680</xdr:rowOff>
    </xdr:from>
    <xdr:to>
      <xdr:col>38</xdr:col>
      <xdr:colOff>646560</xdr:colOff>
      <xdr:row>1</xdr:row>
      <xdr:rowOff>246960</xdr:rowOff>
    </xdr:to>
    <xdr:pic>
      <xdr:nvPicPr>
        <xdr:cNvPr id="6" name="Image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2228400" y="247680"/>
          <a:ext cx="322920" cy="38952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41</xdr:col>
      <xdr:colOff>0</xdr:colOff>
      <xdr:row>2</xdr:row>
      <xdr:rowOff>304920</xdr:rowOff>
    </xdr:from>
    <xdr:to>
      <xdr:col>43</xdr:col>
      <xdr:colOff>247320</xdr:colOff>
      <xdr:row>4</xdr:row>
      <xdr:rowOff>113400</xdr:rowOff>
    </xdr:to>
    <xdr:pic>
      <xdr:nvPicPr>
        <xdr:cNvPr id="7" name="Image 2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3207240" y="1012680"/>
          <a:ext cx="1186920" cy="44352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35</xdr:col>
      <xdr:colOff>76320</xdr:colOff>
      <xdr:row>1</xdr:row>
      <xdr:rowOff>228600</xdr:rowOff>
    </xdr:from>
    <xdr:to>
      <xdr:col>36</xdr:col>
      <xdr:colOff>285120</xdr:colOff>
      <xdr:row>3</xdr:row>
      <xdr:rowOff>227880</xdr:rowOff>
    </xdr:to>
    <xdr:pic>
      <xdr:nvPicPr>
        <xdr:cNvPr id="8" name="Imag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464040" y="618840"/>
          <a:ext cx="678960" cy="63432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38</xdr:col>
      <xdr:colOff>323640</xdr:colOff>
      <xdr:row>0</xdr:row>
      <xdr:rowOff>247680</xdr:rowOff>
    </xdr:from>
    <xdr:to>
      <xdr:col>39</xdr:col>
      <xdr:colOff>189720</xdr:colOff>
      <xdr:row>1</xdr:row>
      <xdr:rowOff>246960</xdr:rowOff>
    </xdr:to>
    <xdr:pic>
      <xdr:nvPicPr>
        <xdr:cNvPr id="9" name="Imag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2121120" y="247680"/>
          <a:ext cx="335880" cy="38952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171360</xdr:colOff>
      <xdr:row>0</xdr:row>
      <xdr:rowOff>237960</xdr:rowOff>
    </xdr:from>
    <xdr:to>
      <xdr:col>3</xdr:col>
      <xdr:colOff>418320</xdr:colOff>
      <xdr:row>2</xdr:row>
      <xdr:rowOff>246600</xdr:rowOff>
    </xdr:to>
    <xdr:pic>
      <xdr:nvPicPr>
        <xdr:cNvPr id="10" name="Image 2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2204280" y="237960"/>
          <a:ext cx="765360" cy="66564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43</xdr:col>
      <xdr:colOff>38160</xdr:colOff>
      <xdr:row>1</xdr:row>
      <xdr:rowOff>190440</xdr:rowOff>
    </xdr:from>
    <xdr:to>
      <xdr:col>44</xdr:col>
      <xdr:colOff>208800</xdr:colOff>
      <xdr:row>4</xdr:row>
      <xdr:rowOff>208800</xdr:rowOff>
    </xdr:to>
    <xdr:pic>
      <xdr:nvPicPr>
        <xdr:cNvPr id="11" name="Object 2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28252440" y="580680"/>
          <a:ext cx="922320" cy="84384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41</xdr:col>
      <xdr:colOff>380880</xdr:colOff>
      <xdr:row>1</xdr:row>
      <xdr:rowOff>114120</xdr:rowOff>
    </xdr:from>
    <xdr:to>
      <xdr:col>42</xdr:col>
      <xdr:colOff>703800</xdr:colOff>
      <xdr:row>4</xdr:row>
      <xdr:rowOff>65880</xdr:rowOff>
    </xdr:to>
    <xdr:pic>
      <xdr:nvPicPr>
        <xdr:cNvPr id="12" name="Image 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27091440" y="504360"/>
          <a:ext cx="1074600" cy="77724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171360</xdr:colOff>
      <xdr:row>0</xdr:row>
      <xdr:rowOff>237960</xdr:rowOff>
    </xdr:from>
    <xdr:to>
      <xdr:col>4</xdr:col>
      <xdr:colOff>342000</xdr:colOff>
      <xdr:row>2</xdr:row>
      <xdr:rowOff>246600</xdr:rowOff>
    </xdr:to>
    <xdr:pic>
      <xdr:nvPicPr>
        <xdr:cNvPr id="13" name="Image 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863360" y="237960"/>
          <a:ext cx="746640" cy="66564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21</xdr:col>
      <xdr:colOff>1352520</xdr:colOff>
      <xdr:row>1</xdr:row>
      <xdr:rowOff>360</xdr:rowOff>
    </xdr:from>
    <xdr:to>
      <xdr:col>23</xdr:col>
      <xdr:colOff>2520</xdr:colOff>
      <xdr:row>4</xdr:row>
      <xdr:rowOff>37800</xdr:rowOff>
    </xdr:to>
    <xdr:pic>
      <xdr:nvPicPr>
        <xdr:cNvPr id="14" name="Object 2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21173400" y="390600"/>
          <a:ext cx="894600" cy="85356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25</xdr:col>
      <xdr:colOff>95040</xdr:colOff>
      <xdr:row>0</xdr:row>
      <xdr:rowOff>371520</xdr:rowOff>
    </xdr:from>
    <xdr:to>
      <xdr:col>26</xdr:col>
      <xdr:colOff>323280</xdr:colOff>
      <xdr:row>3</xdr:row>
      <xdr:rowOff>208800</xdr:rowOff>
    </xdr:to>
    <xdr:pic>
      <xdr:nvPicPr>
        <xdr:cNvPr id="15" name="Image 1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23253480" y="371520"/>
          <a:ext cx="979920" cy="78660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ravierjeanpierre@yahoo.fr" TargetMode="External"/><Relationship Id="rId1" Type="http://schemas.openxmlformats.org/officeDocument/2006/relationships/hyperlink" Target="mailto:ravierjeanpierre@yahoo.fr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35"/>
  <sheetViews>
    <sheetView tabSelected="1" zoomScale="50" zoomScaleNormal="50" zoomScaleSheetLayoutView="80" zoomScalePageLayoutView="80" workbookViewId="0">
      <selection activeCell="Z31" sqref="Z31"/>
    </sheetView>
  </sheetViews>
  <sheetFormatPr baseColWidth="10" defaultColWidth="9.140625" defaultRowHeight="12.75"/>
  <cols>
    <col min="1" max="1" width="15.7109375" customWidth="1"/>
    <col min="2" max="2" width="10.28515625" customWidth="1"/>
    <col min="3" max="4" width="8.7109375" customWidth="1"/>
    <col min="5" max="6" width="7.42578125" customWidth="1"/>
    <col min="7" max="7" width="13" customWidth="1"/>
    <col min="8" max="8" width="19.28515625" customWidth="1"/>
    <col min="9" max="9" width="8.85546875" customWidth="1"/>
    <col min="10" max="10" width="15.85546875" customWidth="1"/>
    <col min="11" max="11" width="17.140625" customWidth="1"/>
    <col min="12" max="12" width="5.7109375" customWidth="1"/>
    <col min="13" max="13" width="11.42578125"/>
    <col min="14" max="14" width="17.140625" customWidth="1"/>
    <col min="15" max="15" width="14.85546875" customWidth="1"/>
    <col min="16" max="16" width="5.140625" customWidth="1"/>
    <col min="17" max="20" width="11.42578125"/>
    <col min="21" max="944" width="10.7109375" customWidth="1"/>
    <col min="945" max="1013" width="8.85546875" customWidth="1"/>
  </cols>
  <sheetData>
    <row r="1" spans="1:20" ht="45">
      <c r="A1" s="1"/>
      <c r="B1" s="511" t="s">
        <v>0</v>
      </c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1"/>
      <c r="N1" s="511"/>
      <c r="O1" s="511"/>
      <c r="P1" s="511"/>
      <c r="Q1" s="511"/>
      <c r="R1" s="511"/>
      <c r="S1" s="511"/>
      <c r="T1" s="511"/>
    </row>
    <row r="2" spans="1:20" ht="45">
      <c r="A2" s="1"/>
      <c r="B2" s="511" t="s">
        <v>1</v>
      </c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1"/>
      <c r="N2" s="511"/>
      <c r="O2" s="511"/>
      <c r="P2" s="511"/>
      <c r="Q2" s="511"/>
      <c r="R2" s="511"/>
      <c r="S2" s="511"/>
      <c r="T2" s="511"/>
    </row>
    <row r="3" spans="1:20" ht="60">
      <c r="A3" s="1"/>
      <c r="B3" s="512" t="s">
        <v>2</v>
      </c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</row>
    <row r="4" spans="1:20" ht="46.5">
      <c r="A4" s="1"/>
      <c r="B4" s="511" t="s">
        <v>357</v>
      </c>
      <c r="C4" s="511"/>
      <c r="D4" s="511"/>
      <c r="E4" s="511"/>
      <c r="F4" s="511"/>
      <c r="G4" s="511"/>
      <c r="H4" s="511"/>
      <c r="I4" s="511"/>
      <c r="J4" s="511"/>
      <c r="K4" s="511"/>
      <c r="L4" s="511"/>
      <c r="M4" s="511"/>
      <c r="N4" s="511"/>
      <c r="O4" s="511"/>
      <c r="P4" s="511"/>
      <c r="Q4" s="511"/>
      <c r="R4" s="511"/>
      <c r="S4" s="511"/>
      <c r="T4" s="511"/>
    </row>
    <row r="5" spans="1:20" ht="21.75" customHeight="1" thickBot="1"/>
    <row r="6" spans="1:20" ht="36" thickBot="1">
      <c r="A6" s="2" t="s">
        <v>3</v>
      </c>
      <c r="B6" s="513" t="s">
        <v>354</v>
      </c>
      <c r="C6" s="513"/>
      <c r="D6" s="513"/>
      <c r="E6" s="513"/>
      <c r="F6" s="513"/>
      <c r="G6" s="513"/>
      <c r="H6" s="513"/>
      <c r="I6" s="3"/>
      <c r="J6" s="642" t="s">
        <v>4</v>
      </c>
      <c r="K6" s="643"/>
      <c r="L6" s="643"/>
      <c r="M6" s="643"/>
      <c r="N6" s="643"/>
      <c r="O6" s="643"/>
      <c r="P6" s="643"/>
      <c r="Q6" s="643"/>
      <c r="R6" s="643"/>
      <c r="S6" s="643"/>
      <c r="T6" s="644"/>
    </row>
    <row r="7" spans="1:20" ht="27" customHeight="1" thickBot="1">
      <c r="A7" s="510" t="s">
        <v>5</v>
      </c>
      <c r="B7" s="651" t="s">
        <v>355</v>
      </c>
      <c r="C7" s="651"/>
      <c r="D7" s="651"/>
      <c r="E7" s="651"/>
      <c r="F7" s="651"/>
      <c r="G7" s="651"/>
      <c r="H7" s="651"/>
      <c r="I7" s="3"/>
      <c r="J7" s="645"/>
      <c r="K7" s="646"/>
      <c r="L7" s="646"/>
      <c r="M7" s="646"/>
      <c r="N7" s="646"/>
      <c r="O7" s="646"/>
      <c r="P7" s="646"/>
      <c r="Q7" s="646"/>
      <c r="R7" s="646"/>
      <c r="S7" s="646"/>
      <c r="T7" s="647"/>
    </row>
    <row r="8" spans="1:20" ht="27" customHeight="1" thickBot="1">
      <c r="A8" s="510"/>
      <c r="B8" s="652" t="s">
        <v>360</v>
      </c>
      <c r="C8" s="652"/>
      <c r="D8" s="652"/>
      <c r="E8" s="652"/>
      <c r="F8" s="652"/>
      <c r="G8" s="652"/>
      <c r="H8" s="652"/>
      <c r="I8" s="3"/>
      <c r="J8" s="495"/>
      <c r="K8" s="495"/>
      <c r="L8" s="495" t="s">
        <v>6</v>
      </c>
      <c r="M8" s="508">
        <v>36</v>
      </c>
      <c r="N8" s="508"/>
      <c r="O8" s="508"/>
      <c r="P8" s="495" t="s">
        <v>7</v>
      </c>
      <c r="Q8" s="509" t="s">
        <v>8</v>
      </c>
      <c r="R8" s="509"/>
      <c r="S8" s="509"/>
      <c r="T8" s="509"/>
    </row>
    <row r="9" spans="1:20" ht="27" customHeight="1" thickBot="1">
      <c r="A9" s="510"/>
      <c r="B9" s="653" t="s">
        <v>356</v>
      </c>
      <c r="C9" s="653"/>
      <c r="D9" s="653"/>
      <c r="E9" s="653"/>
      <c r="F9" s="653"/>
      <c r="G9" s="653"/>
      <c r="H9" s="653"/>
      <c r="I9" s="3"/>
      <c r="J9" s="495"/>
      <c r="K9" s="495"/>
      <c r="L9" s="495"/>
      <c r="M9" s="508"/>
      <c r="N9" s="508"/>
      <c r="O9" s="508"/>
      <c r="P9" s="495"/>
      <c r="Q9" s="509"/>
      <c r="R9" s="509"/>
      <c r="S9" s="509"/>
      <c r="T9" s="509"/>
    </row>
    <row r="10" spans="1:20" ht="27" customHeight="1" thickBot="1">
      <c r="A10" s="4"/>
      <c r="B10" s="5"/>
      <c r="C10" s="5"/>
      <c r="D10" s="5"/>
      <c r="E10" s="5"/>
      <c r="F10" s="5"/>
      <c r="G10" s="5"/>
      <c r="H10" s="5"/>
      <c r="I10" s="6"/>
      <c r="J10" s="495"/>
      <c r="K10" s="495"/>
      <c r="L10" s="495"/>
      <c r="M10" s="508"/>
      <c r="N10" s="508"/>
      <c r="O10" s="508"/>
      <c r="P10" s="495"/>
      <c r="Q10" s="509"/>
      <c r="R10" s="509"/>
      <c r="S10" s="509"/>
      <c r="T10" s="509"/>
    </row>
    <row r="11" spans="1:20" ht="33" customHeight="1" thickBot="1">
      <c r="A11" s="2" t="s">
        <v>9</v>
      </c>
      <c r="B11" s="490" t="s">
        <v>10</v>
      </c>
      <c r="C11" s="490"/>
      <c r="D11" s="490"/>
      <c r="E11" s="490"/>
      <c r="F11" s="490"/>
      <c r="G11" s="490"/>
      <c r="H11" s="490"/>
      <c r="I11" s="6"/>
      <c r="J11" s="501" t="s">
        <v>13</v>
      </c>
      <c r="K11" s="501"/>
      <c r="L11" s="501"/>
      <c r="M11" s="501"/>
      <c r="N11" s="501"/>
      <c r="O11" s="501"/>
      <c r="P11" s="501"/>
      <c r="Q11" s="501"/>
      <c r="R11" s="501"/>
      <c r="S11" s="501"/>
      <c r="T11" s="501"/>
    </row>
    <row r="12" spans="1:20" ht="27" customHeight="1" thickBot="1">
      <c r="A12" s="498" t="s">
        <v>5</v>
      </c>
      <c r="B12" s="499" t="s">
        <v>11</v>
      </c>
      <c r="C12" s="499"/>
      <c r="D12" s="499"/>
      <c r="E12" s="499"/>
      <c r="F12" s="499"/>
      <c r="G12" s="499"/>
      <c r="H12" s="499"/>
      <c r="I12" s="6"/>
      <c r="J12" s="501"/>
      <c r="K12" s="501"/>
      <c r="L12" s="501"/>
      <c r="M12" s="501"/>
      <c r="N12" s="501"/>
      <c r="O12" s="501"/>
      <c r="P12" s="501"/>
      <c r="Q12" s="501"/>
      <c r="R12" s="501"/>
      <c r="S12" s="501"/>
      <c r="T12" s="501"/>
    </row>
    <row r="13" spans="1:20" ht="27" customHeight="1" thickBot="1">
      <c r="A13" s="498"/>
      <c r="B13" s="500" t="s">
        <v>12</v>
      </c>
      <c r="C13" s="500"/>
      <c r="D13" s="500"/>
      <c r="E13" s="500"/>
      <c r="F13" s="500"/>
      <c r="G13" s="500"/>
      <c r="H13" s="500"/>
      <c r="I13" s="6"/>
    </row>
    <row r="14" spans="1:20" ht="27" customHeight="1" thickBot="1">
      <c r="A14" s="498"/>
      <c r="B14" s="502" t="s">
        <v>14</v>
      </c>
      <c r="C14" s="502"/>
      <c r="D14" s="503" t="s">
        <v>15</v>
      </c>
      <c r="E14" s="503"/>
      <c r="F14" s="503"/>
      <c r="G14" s="503"/>
      <c r="H14" s="503"/>
      <c r="I14" s="6"/>
      <c r="J14" s="649"/>
      <c r="K14" s="650"/>
      <c r="L14" s="650"/>
      <c r="M14" s="650"/>
      <c r="N14" s="650"/>
      <c r="O14" s="650"/>
      <c r="P14" s="650"/>
      <c r="Q14" s="650"/>
      <c r="R14" s="650"/>
      <c r="S14" s="650"/>
      <c r="T14" s="650"/>
    </row>
    <row r="15" spans="1:20" ht="27" customHeight="1" thickBot="1">
      <c r="A15" s="498"/>
      <c r="B15" s="502" t="s">
        <v>16</v>
      </c>
      <c r="C15" s="502"/>
      <c r="D15" s="503" t="s">
        <v>17</v>
      </c>
      <c r="E15" s="503"/>
      <c r="F15" s="503"/>
      <c r="G15" s="503"/>
      <c r="H15" s="503"/>
      <c r="I15" s="6"/>
      <c r="J15" s="7"/>
      <c r="K15" s="648"/>
      <c r="L15" s="648"/>
      <c r="M15" s="648"/>
      <c r="N15" s="648"/>
      <c r="O15" s="648"/>
      <c r="P15" s="648"/>
      <c r="Q15" s="648"/>
      <c r="R15" s="648"/>
      <c r="S15" s="648"/>
      <c r="T15" s="648"/>
    </row>
    <row r="16" spans="1:20" ht="64.5" customHeight="1" thickBot="1">
      <c r="A16" s="498"/>
      <c r="B16" s="504" t="s">
        <v>18</v>
      </c>
      <c r="C16" s="504"/>
      <c r="D16" s="654" t="s">
        <v>19</v>
      </c>
      <c r="E16" s="654"/>
      <c r="F16" s="654"/>
      <c r="G16" s="654"/>
      <c r="H16" s="654"/>
      <c r="I16" s="6"/>
      <c r="J16" s="505" t="s">
        <v>359</v>
      </c>
      <c r="K16" s="506"/>
      <c r="L16" s="506"/>
      <c r="M16" s="506"/>
      <c r="N16" s="506"/>
      <c r="O16" s="506"/>
      <c r="P16" s="506"/>
      <c r="Q16" s="506"/>
      <c r="R16" s="506"/>
      <c r="S16" s="506"/>
      <c r="T16" s="507"/>
    </row>
    <row r="17" spans="1:20" ht="33" customHeight="1" thickBot="1">
      <c r="A17" s="8" t="s">
        <v>20</v>
      </c>
      <c r="B17" s="490" t="s">
        <v>353</v>
      </c>
      <c r="C17" s="490"/>
      <c r="D17" s="490"/>
      <c r="E17" s="490"/>
      <c r="F17" s="490"/>
      <c r="G17" s="490"/>
      <c r="H17" s="490"/>
      <c r="I17" s="6"/>
      <c r="J17" s="7"/>
    </row>
    <row r="18" spans="1:20" ht="27" customHeight="1" thickBot="1">
      <c r="A18" s="9"/>
      <c r="I18" s="10"/>
      <c r="J18" s="491" t="s">
        <v>21</v>
      </c>
      <c r="K18" s="491"/>
      <c r="L18" s="492"/>
      <c r="M18" s="492"/>
      <c r="N18" s="492"/>
      <c r="O18" s="492"/>
      <c r="P18" s="492"/>
      <c r="Q18" s="493" t="s">
        <v>22</v>
      </c>
      <c r="R18" s="493"/>
      <c r="S18" s="494"/>
      <c r="T18" s="494"/>
    </row>
    <row r="19" spans="1:20" ht="27" customHeight="1" thickBot="1">
      <c r="A19" s="495" t="s">
        <v>23</v>
      </c>
      <c r="B19" s="495"/>
      <c r="C19" s="495"/>
      <c r="D19" s="495"/>
      <c r="E19" s="495"/>
      <c r="F19" s="495"/>
      <c r="G19" s="495"/>
      <c r="H19" s="495"/>
      <c r="I19" s="10"/>
      <c r="J19" s="491"/>
      <c r="K19" s="491"/>
      <c r="L19" s="492"/>
      <c r="M19" s="492"/>
      <c r="N19" s="492"/>
      <c r="O19" s="492"/>
      <c r="P19" s="492"/>
      <c r="Q19" s="493"/>
      <c r="R19" s="493"/>
      <c r="S19" s="494"/>
      <c r="T19" s="494"/>
    </row>
    <row r="20" spans="1:20" ht="27" customHeight="1" thickBot="1">
      <c r="A20" s="495"/>
      <c r="B20" s="495"/>
      <c r="C20" s="495"/>
      <c r="D20" s="495"/>
      <c r="E20" s="495"/>
      <c r="F20" s="495"/>
      <c r="G20" s="495"/>
      <c r="H20" s="495"/>
      <c r="I20" s="10"/>
      <c r="J20" s="496" t="s">
        <v>24</v>
      </c>
      <c r="K20" s="496"/>
      <c r="L20" s="497"/>
      <c r="M20" s="497"/>
      <c r="N20" s="497"/>
      <c r="O20" s="497"/>
      <c r="P20" s="497"/>
      <c r="Q20" s="493"/>
      <c r="R20" s="493"/>
      <c r="S20" s="494"/>
      <c r="T20" s="494"/>
    </row>
    <row r="21" spans="1:20" ht="81.75" customHeight="1" thickBot="1">
      <c r="A21" s="656" t="s">
        <v>361</v>
      </c>
      <c r="B21" s="656"/>
      <c r="C21" s="656"/>
      <c r="D21" s="656"/>
      <c r="E21" s="656"/>
      <c r="F21" s="656"/>
      <c r="G21" s="656"/>
      <c r="H21" s="656"/>
      <c r="I21" s="10"/>
      <c r="J21" s="496"/>
      <c r="K21" s="496"/>
      <c r="L21" s="497"/>
      <c r="M21" s="497"/>
      <c r="N21" s="497"/>
      <c r="O21" s="497"/>
      <c r="P21" s="497"/>
      <c r="Q21" s="493"/>
      <c r="R21" s="493"/>
      <c r="S21" s="494"/>
      <c r="T21" s="494"/>
    </row>
    <row r="22" spans="1:20" ht="27" customHeight="1" thickBot="1">
      <c r="A22" s="468" t="s">
        <v>25</v>
      </c>
      <c r="B22" s="468"/>
      <c r="C22" s="468"/>
      <c r="D22" s="468"/>
      <c r="E22" s="468"/>
      <c r="F22" s="468"/>
      <c r="G22" s="468"/>
      <c r="H22" s="468"/>
    </row>
    <row r="23" spans="1:20" ht="27" customHeight="1" thickBot="1">
      <c r="A23" s="468"/>
      <c r="B23" s="468"/>
      <c r="C23" s="468"/>
      <c r="D23" s="468"/>
      <c r="E23" s="468"/>
      <c r="F23" s="468"/>
      <c r="G23" s="468"/>
      <c r="H23" s="468"/>
      <c r="J23" s="484" t="s">
        <v>27</v>
      </c>
      <c r="K23" s="485"/>
      <c r="L23" s="469" t="s">
        <v>26</v>
      </c>
      <c r="M23" s="470"/>
      <c r="N23" s="471"/>
      <c r="O23" s="471"/>
      <c r="P23" s="471"/>
      <c r="Q23" s="471"/>
      <c r="R23" s="471"/>
      <c r="S23" s="471"/>
      <c r="T23" s="471"/>
    </row>
    <row r="24" spans="1:20" ht="27" customHeight="1" thickBot="1">
      <c r="A24" s="468"/>
      <c r="B24" s="468"/>
      <c r="C24" s="468"/>
      <c r="D24" s="468"/>
      <c r="E24" s="468"/>
      <c r="F24" s="468"/>
      <c r="G24" s="468"/>
      <c r="H24" s="468"/>
      <c r="J24" s="486"/>
      <c r="K24" s="487"/>
      <c r="L24" s="469"/>
      <c r="M24" s="470"/>
      <c r="N24" s="471"/>
      <c r="O24" s="471"/>
      <c r="P24" s="471"/>
      <c r="Q24" s="471"/>
      <c r="R24" s="471"/>
      <c r="S24" s="471"/>
      <c r="T24" s="471"/>
    </row>
    <row r="25" spans="1:20" ht="27" customHeight="1" thickBot="1">
      <c r="A25" s="11"/>
      <c r="B25" s="12"/>
      <c r="C25" s="12"/>
      <c r="D25" s="12"/>
      <c r="E25" s="12"/>
      <c r="F25" s="12"/>
      <c r="G25" s="12"/>
      <c r="H25" s="12"/>
      <c r="J25" s="486"/>
      <c r="K25" s="487"/>
      <c r="L25" s="472" t="s">
        <v>5</v>
      </c>
      <c r="M25" s="473"/>
      <c r="N25" s="474" t="e">
        <f>SUM(#REF!)</f>
        <v>#REF!</v>
      </c>
      <c r="O25" s="474"/>
      <c r="P25" s="474"/>
      <c r="Q25" s="474"/>
      <c r="R25" s="474"/>
      <c r="S25" s="474"/>
      <c r="T25" s="474"/>
    </row>
    <row r="26" spans="1:20" ht="27" customHeight="1" thickBot="1">
      <c r="A26" s="475" t="s">
        <v>28</v>
      </c>
      <c r="B26" s="475"/>
      <c r="C26" s="475"/>
      <c r="D26" s="475"/>
      <c r="E26" s="475"/>
      <c r="F26" s="475"/>
      <c r="G26" s="475"/>
      <c r="H26" s="475"/>
      <c r="J26" s="486"/>
      <c r="K26" s="487"/>
      <c r="L26" s="472"/>
      <c r="M26" s="473"/>
      <c r="N26" s="474"/>
      <c r="O26" s="474"/>
      <c r="P26" s="474"/>
      <c r="Q26" s="474"/>
      <c r="R26" s="474"/>
      <c r="S26" s="474"/>
      <c r="T26" s="474"/>
    </row>
    <row r="27" spans="1:20" ht="27" customHeight="1" thickBot="1">
      <c r="A27" s="475"/>
      <c r="B27" s="475"/>
      <c r="C27" s="475"/>
      <c r="D27" s="475"/>
      <c r="E27" s="475"/>
      <c r="F27" s="475"/>
      <c r="G27" s="475"/>
      <c r="H27" s="475"/>
      <c r="J27" s="486"/>
      <c r="K27" s="487"/>
      <c r="L27" s="472"/>
      <c r="M27" s="473"/>
      <c r="N27" s="474"/>
      <c r="O27" s="474"/>
      <c r="P27" s="474"/>
      <c r="Q27" s="474"/>
      <c r="R27" s="474"/>
      <c r="S27" s="474"/>
      <c r="T27" s="474"/>
    </row>
    <row r="28" spans="1:20" ht="27" customHeight="1" thickBot="1">
      <c r="B28" s="11"/>
      <c r="C28" s="11"/>
      <c r="D28" s="11"/>
      <c r="E28" s="11"/>
      <c r="F28" s="11"/>
      <c r="G28" s="11"/>
      <c r="H28" s="11"/>
      <c r="J28" s="486"/>
      <c r="K28" s="487"/>
      <c r="L28" s="476" t="s">
        <v>29</v>
      </c>
      <c r="M28" s="477"/>
      <c r="N28" s="478"/>
      <c r="O28" s="478"/>
      <c r="P28" s="478"/>
      <c r="Q28" s="478"/>
      <c r="R28" s="478"/>
      <c r="S28" s="478"/>
      <c r="T28" s="478"/>
    </row>
    <row r="29" spans="1:20" ht="27" customHeight="1" thickBot="1">
      <c r="A29" s="479" t="s">
        <v>30</v>
      </c>
      <c r="B29" s="479"/>
      <c r="C29" s="480" t="s">
        <v>358</v>
      </c>
      <c r="D29" s="480"/>
      <c r="E29" s="480"/>
      <c r="F29" s="480"/>
      <c r="G29" s="480"/>
      <c r="H29" s="480"/>
      <c r="J29" s="486"/>
      <c r="K29" s="487"/>
      <c r="L29" s="476"/>
      <c r="M29" s="477"/>
      <c r="N29" s="478"/>
      <c r="O29" s="478"/>
      <c r="P29" s="478"/>
      <c r="Q29" s="478"/>
      <c r="R29" s="478"/>
      <c r="S29" s="478"/>
      <c r="T29" s="478"/>
    </row>
    <row r="30" spans="1:20" ht="27" customHeight="1" thickBot="1">
      <c r="A30" s="479"/>
      <c r="B30" s="479"/>
      <c r="C30" s="480"/>
      <c r="D30" s="480"/>
      <c r="E30" s="480"/>
      <c r="F30" s="480"/>
      <c r="G30" s="480"/>
      <c r="H30" s="480"/>
      <c r="J30" s="486"/>
      <c r="K30" s="487"/>
      <c r="L30" s="472" t="s">
        <v>16</v>
      </c>
      <c r="M30" s="473"/>
      <c r="N30" s="478"/>
      <c r="O30" s="478"/>
      <c r="P30" s="478"/>
      <c r="Q30" s="478"/>
      <c r="R30" s="478"/>
      <c r="S30" s="478"/>
      <c r="T30" s="478"/>
    </row>
    <row r="31" spans="1:20" ht="27" customHeight="1" thickBot="1">
      <c r="A31" s="479"/>
      <c r="B31" s="479"/>
      <c r="C31" s="480"/>
      <c r="D31" s="480"/>
      <c r="E31" s="480"/>
      <c r="F31" s="480"/>
      <c r="G31" s="480"/>
      <c r="H31" s="480"/>
      <c r="J31" s="486"/>
      <c r="K31" s="487"/>
      <c r="L31" s="472"/>
      <c r="M31" s="473"/>
      <c r="N31" s="478"/>
      <c r="O31" s="478"/>
      <c r="P31" s="478"/>
      <c r="Q31" s="478"/>
      <c r="R31" s="478"/>
      <c r="S31" s="478"/>
      <c r="T31" s="478"/>
    </row>
    <row r="32" spans="1:20" ht="27" customHeight="1" thickBot="1">
      <c r="A32" s="479"/>
      <c r="B32" s="479"/>
      <c r="C32" s="480"/>
      <c r="D32" s="480"/>
      <c r="E32" s="480"/>
      <c r="F32" s="480"/>
      <c r="G32" s="480"/>
      <c r="H32" s="480"/>
      <c r="J32" s="486"/>
      <c r="K32" s="487"/>
      <c r="L32" s="481" t="s">
        <v>31</v>
      </c>
      <c r="M32" s="482"/>
      <c r="N32" s="483"/>
      <c r="O32" s="483"/>
      <c r="P32" s="483"/>
      <c r="Q32" s="483"/>
      <c r="R32" s="483"/>
      <c r="S32" s="483"/>
      <c r="T32" s="483"/>
    </row>
    <row r="33" spans="1:20" ht="27" customHeight="1" thickBot="1">
      <c r="A33" s="479"/>
      <c r="B33" s="479"/>
      <c r="C33" s="480"/>
      <c r="D33" s="480"/>
      <c r="E33" s="480"/>
      <c r="F33" s="480"/>
      <c r="G33" s="480"/>
      <c r="H33" s="480"/>
      <c r="J33" s="488"/>
      <c r="K33" s="489"/>
      <c r="L33" s="481"/>
      <c r="M33" s="482"/>
      <c r="N33" s="483"/>
      <c r="O33" s="483"/>
      <c r="P33" s="483"/>
      <c r="Q33" s="483"/>
      <c r="R33" s="483"/>
      <c r="S33" s="483"/>
      <c r="T33" s="483"/>
    </row>
    <row r="34" spans="1:20" ht="21.75" customHeight="1"/>
    <row r="35" spans="1:20" ht="21.75" customHeight="1">
      <c r="A35" s="464" t="s">
        <v>32</v>
      </c>
      <c r="B35" s="464"/>
      <c r="C35" s="464"/>
      <c r="D35" s="464"/>
      <c r="E35" s="464"/>
      <c r="F35" s="464"/>
      <c r="G35" s="464"/>
      <c r="H35" s="464"/>
      <c r="I35" s="464"/>
      <c r="J35" s="464"/>
      <c r="K35" s="464"/>
      <c r="L35" s="464"/>
      <c r="M35" s="464"/>
      <c r="N35" s="464"/>
      <c r="O35" s="464"/>
      <c r="P35" s="464"/>
      <c r="Q35" s="464"/>
      <c r="R35" s="464"/>
      <c r="S35" s="464"/>
      <c r="T35" s="464"/>
    </row>
  </sheetData>
  <mergeCells count="52">
    <mergeCell ref="J16:T16"/>
    <mergeCell ref="B1:T1"/>
    <mergeCell ref="B2:T2"/>
    <mergeCell ref="B3:T3"/>
    <mergeCell ref="B4:T4"/>
    <mergeCell ref="B6:H6"/>
    <mergeCell ref="J6:T7"/>
    <mergeCell ref="A7:A9"/>
    <mergeCell ref="B7:H7"/>
    <mergeCell ref="B8:H8"/>
    <mergeCell ref="B9:H9"/>
    <mergeCell ref="B11:H11"/>
    <mergeCell ref="J8:K10"/>
    <mergeCell ref="L8:L10"/>
    <mergeCell ref="M8:O10"/>
    <mergeCell ref="P8:P10"/>
    <mergeCell ref="Q8:T10"/>
    <mergeCell ref="A12:A16"/>
    <mergeCell ref="B12:H12"/>
    <mergeCell ref="B13:H13"/>
    <mergeCell ref="J11:T12"/>
    <mergeCell ref="B14:C14"/>
    <mergeCell ref="D14:H14"/>
    <mergeCell ref="B15:C15"/>
    <mergeCell ref="D15:H15"/>
    <mergeCell ref="B16:C16"/>
    <mergeCell ref="D16:H16"/>
    <mergeCell ref="B17:H17"/>
    <mergeCell ref="J18:K19"/>
    <mergeCell ref="L18:P19"/>
    <mergeCell ref="Q18:R21"/>
    <mergeCell ref="S18:T21"/>
    <mergeCell ref="A19:H20"/>
    <mergeCell ref="J20:K21"/>
    <mergeCell ref="L20:P21"/>
    <mergeCell ref="A21:H21"/>
    <mergeCell ref="A35:T35"/>
    <mergeCell ref="A22:H24"/>
    <mergeCell ref="L23:M24"/>
    <mergeCell ref="N23:T24"/>
    <mergeCell ref="L25:M27"/>
    <mergeCell ref="N25:T27"/>
    <mergeCell ref="A26:H27"/>
    <mergeCell ref="L28:M29"/>
    <mergeCell ref="N28:T29"/>
    <mergeCell ref="A29:B33"/>
    <mergeCell ref="C29:H33"/>
    <mergeCell ref="L30:M31"/>
    <mergeCell ref="N30:T31"/>
    <mergeCell ref="L32:M33"/>
    <mergeCell ref="N32:T33"/>
    <mergeCell ref="J23:K33"/>
  </mergeCells>
  <hyperlinks>
    <hyperlink ref="D16" r:id="rId1" xr:uid="{00000000-0004-0000-0000-000000000000}"/>
    <hyperlink ref="D16:H16" r:id="rId2" display="ravierjeanpierre@yahoo.fr" xr:uid="{11FFA2BD-7771-4ABA-8B36-30993C5D3EC9}"/>
  </hyperlinks>
  <printOptions horizontalCentered="1" verticalCentered="1"/>
  <pageMargins left="0.196527777777778" right="0.196527777777778" top="0.196527777777778" bottom="0.196527777777778" header="0.51180555555555496" footer="0.118055555555556"/>
  <pageSetup paperSize="9" scale="51" firstPageNumber="0" orientation="landscape" horizontalDpi="300" verticalDpi="300" r:id="rId3"/>
  <headerFooter>
    <oddFooter>&amp;R&amp;14&amp;D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FR58"/>
  <sheetViews>
    <sheetView zoomScale="50" zoomScaleNormal="50" zoomScaleSheetLayoutView="80" zoomScalePageLayoutView="80" workbookViewId="0">
      <selection activeCell="Q7" sqref="Q7"/>
    </sheetView>
  </sheetViews>
  <sheetFormatPr baseColWidth="10" defaultColWidth="9.140625" defaultRowHeight="12.75"/>
  <cols>
    <col min="1" max="1" width="47.42578125" style="13" customWidth="1"/>
    <col min="2" max="2" width="47.140625" style="13" customWidth="1"/>
    <col min="3" max="3" width="25.42578125" style="13" customWidth="1"/>
    <col min="4" max="4" width="54.42578125" style="13" customWidth="1"/>
    <col min="5" max="5" width="17.28515625" style="13" hidden="1" customWidth="1"/>
    <col min="6" max="6" width="40.7109375" style="13" customWidth="1"/>
    <col min="7" max="7" width="37.7109375" style="13" customWidth="1"/>
    <col min="8" max="8" width="20" style="13" customWidth="1"/>
    <col min="9" max="9" width="19.42578125" style="13" customWidth="1"/>
    <col min="10" max="10" width="16.7109375" style="13" customWidth="1"/>
    <col min="11" max="39" width="10.7109375" style="13" customWidth="1"/>
    <col min="40" max="46" width="16.7109375" style="13" customWidth="1"/>
    <col min="47" max="850" width="10.7109375" style="13" customWidth="1"/>
    <col min="851" max="1027" width="8.85546875" customWidth="1"/>
  </cols>
  <sheetData>
    <row r="1" spans="1:850" ht="35.25">
      <c r="A1" s="466" t="s">
        <v>0</v>
      </c>
      <c r="B1" s="466"/>
      <c r="C1" s="466"/>
      <c r="D1" s="466"/>
      <c r="E1" s="466"/>
      <c r="F1" s="466"/>
      <c r="G1" s="466"/>
      <c r="H1" s="466"/>
      <c r="I1" s="466"/>
      <c r="J1" s="466"/>
    </row>
    <row r="2" spans="1:850" ht="35.25">
      <c r="A2" s="466" t="s">
        <v>1</v>
      </c>
      <c r="B2" s="466"/>
      <c r="C2" s="466"/>
      <c r="D2" s="466"/>
      <c r="E2" s="466"/>
      <c r="F2" s="466"/>
      <c r="G2" s="466"/>
      <c r="H2" s="466"/>
      <c r="I2" s="466"/>
      <c r="J2" s="466"/>
    </row>
    <row r="3" spans="1:850" ht="36" thickBot="1">
      <c r="A3" s="466" t="s">
        <v>33</v>
      </c>
      <c r="B3" s="466"/>
      <c r="C3" s="466"/>
      <c r="D3" s="466"/>
      <c r="E3" s="466"/>
      <c r="F3" s="466"/>
      <c r="G3" s="466"/>
      <c r="H3" s="466"/>
      <c r="I3" s="466"/>
      <c r="J3" s="466"/>
    </row>
    <row r="4" spans="1:850" ht="36" thickBot="1">
      <c r="A4" s="467" t="str">
        <f>'1_renseignements'!B4</f>
        <v>TAULÉ  18 et 19 AVRIL 2026</v>
      </c>
      <c r="B4" s="467"/>
      <c r="C4" s="467"/>
      <c r="D4" s="467"/>
      <c r="E4" s="467"/>
      <c r="F4" s="467"/>
      <c r="G4" s="467"/>
      <c r="H4" s="467"/>
      <c r="I4" s="467"/>
      <c r="J4" s="467"/>
      <c r="AP4" s="14" t="e">
        <f>+#REF!</f>
        <v>#REF!</v>
      </c>
      <c r="AQ4" s="15" t="s">
        <v>34</v>
      </c>
      <c r="AR4" s="15" t="s">
        <v>35</v>
      </c>
    </row>
    <row r="5" spans="1:850" ht="37.5" customHeight="1" thickBot="1">
      <c r="A5" s="16"/>
      <c r="B5" s="16"/>
      <c r="C5" s="16"/>
      <c r="D5" s="16"/>
      <c r="E5" s="16"/>
      <c r="F5" s="16"/>
      <c r="G5" s="16"/>
      <c r="H5" s="16"/>
      <c r="J5" s="17"/>
      <c r="K5" s="17"/>
      <c r="AN5" s="18" t="s">
        <v>36</v>
      </c>
      <c r="AO5" s="19" t="e">
        <v>#VALUE!</v>
      </c>
      <c r="AP5" s="20" t="s">
        <v>37</v>
      </c>
    </row>
    <row r="6" spans="1:850" ht="21" hidden="1" customHeight="1">
      <c r="A6" s="16"/>
      <c r="B6" s="16">
        <f>B4</f>
        <v>0</v>
      </c>
      <c r="C6" s="16"/>
      <c r="D6" s="16"/>
      <c r="E6" s="16"/>
      <c r="F6" s="16"/>
      <c r="G6" s="16"/>
      <c r="H6" s="16"/>
      <c r="J6" s="21" t="s">
        <v>33</v>
      </c>
      <c r="K6" s="17"/>
      <c r="AN6" s="22" t="s">
        <v>38</v>
      </c>
      <c r="AO6" s="19" t="e">
        <v>#VALUE!</v>
      </c>
      <c r="AP6" s="20" t="s">
        <v>39</v>
      </c>
    </row>
    <row r="7" spans="1:850" s="28" customFormat="1" ht="69.75" customHeight="1" thickBot="1">
      <c r="A7" s="24" t="s">
        <v>26</v>
      </c>
      <c r="B7" s="24" t="s">
        <v>41</v>
      </c>
      <c r="C7" s="655" t="s">
        <v>42</v>
      </c>
      <c r="D7" s="24" t="s">
        <v>43</v>
      </c>
      <c r="E7" s="459"/>
      <c r="F7" s="23" t="s">
        <v>40</v>
      </c>
      <c r="G7" s="446" t="s">
        <v>44</v>
      </c>
      <c r="H7" s="25" t="s">
        <v>45</v>
      </c>
      <c r="I7" s="26" t="s">
        <v>46</v>
      </c>
      <c r="J7" s="27"/>
      <c r="AN7" s="29" t="s">
        <v>38</v>
      </c>
      <c r="AO7" s="30" t="e">
        <v>#VALUE!</v>
      </c>
      <c r="AP7" s="31" t="s">
        <v>47</v>
      </c>
    </row>
    <row r="8" spans="1:850" ht="45" customHeight="1" thickBot="1">
      <c r="A8" s="32"/>
      <c r="B8" s="33"/>
      <c r="C8" s="447"/>
      <c r="D8" s="455"/>
      <c r="E8" s="460"/>
      <c r="F8" s="451"/>
      <c r="G8" s="34"/>
      <c r="H8" s="34"/>
      <c r="I8" s="465">
        <v>1</v>
      </c>
      <c r="AN8" s="22" t="s">
        <v>38</v>
      </c>
      <c r="AO8" s="19" t="e">
        <v>#VALUE!</v>
      </c>
      <c r="AP8" s="20" t="s">
        <v>48</v>
      </c>
      <c r="AFR8"/>
    </row>
    <row r="9" spans="1:850" ht="45" customHeight="1" thickBot="1">
      <c r="A9" s="35"/>
      <c r="B9" s="36"/>
      <c r="C9" s="448"/>
      <c r="D9" s="456"/>
      <c r="E9" s="461"/>
      <c r="F9" s="452"/>
      <c r="G9" s="37"/>
      <c r="H9" s="37"/>
      <c r="I9" s="465"/>
      <c r="AN9" s="22" t="s">
        <v>38</v>
      </c>
      <c r="AO9" s="19" t="e">
        <v>#VALUE!</v>
      </c>
      <c r="AP9" s="20" t="s">
        <v>49</v>
      </c>
      <c r="AFR9"/>
    </row>
    <row r="10" spans="1:850" ht="45" customHeight="1" thickBot="1">
      <c r="A10" s="35"/>
      <c r="B10" s="36"/>
      <c r="C10" s="448"/>
      <c r="D10" s="456"/>
      <c r="E10" s="461"/>
      <c r="F10" s="452"/>
      <c r="G10" s="37"/>
      <c r="H10" s="37"/>
      <c r="I10" s="465"/>
      <c r="AN10" s="22" t="s">
        <v>38</v>
      </c>
      <c r="AO10" s="19" t="e">
        <v>#VALUE!</v>
      </c>
      <c r="AP10" s="20" t="s">
        <v>50</v>
      </c>
      <c r="AFR10"/>
    </row>
    <row r="11" spans="1:850" ht="45" customHeight="1" thickBot="1">
      <c r="A11" s="38"/>
      <c r="B11" s="39"/>
      <c r="C11" s="449"/>
      <c r="D11" s="457"/>
      <c r="E11" s="462"/>
      <c r="F11" s="453"/>
      <c r="G11" s="40"/>
      <c r="H11" s="40"/>
      <c r="I11" s="465"/>
      <c r="AN11" s="22" t="s">
        <v>38</v>
      </c>
      <c r="AO11" s="19" t="e">
        <v>#VALUE!</v>
      </c>
      <c r="AP11" s="20" t="s">
        <v>51</v>
      </c>
      <c r="AFR11"/>
    </row>
    <row r="12" spans="1:850" ht="45" customHeight="1" thickBot="1">
      <c r="A12" s="41"/>
      <c r="B12" s="42"/>
      <c r="C12" s="450"/>
      <c r="D12" s="458"/>
      <c r="E12" s="463"/>
      <c r="F12" s="454"/>
      <c r="G12" s="43"/>
      <c r="H12" s="34"/>
      <c r="I12" s="465">
        <v>2</v>
      </c>
      <c r="AN12" s="22"/>
      <c r="AO12" s="19"/>
      <c r="AP12" s="20"/>
      <c r="AFR12"/>
    </row>
    <row r="13" spans="1:850" ht="45" customHeight="1" thickBot="1">
      <c r="A13" s="35"/>
      <c r="B13" s="36"/>
      <c r="C13" s="448"/>
      <c r="D13" s="456"/>
      <c r="E13" s="461"/>
      <c r="F13" s="452"/>
      <c r="G13" s="37"/>
      <c r="H13" s="37"/>
      <c r="I13" s="465"/>
      <c r="AN13" s="22"/>
      <c r="AO13" s="19"/>
      <c r="AP13" s="20"/>
      <c r="AFR13"/>
    </row>
    <row r="14" spans="1:850" ht="45" customHeight="1" thickBot="1">
      <c r="A14" s="35"/>
      <c r="B14" s="36"/>
      <c r="C14" s="448"/>
      <c r="D14" s="456"/>
      <c r="E14" s="461"/>
      <c r="F14" s="452"/>
      <c r="G14" s="37"/>
      <c r="H14" s="37"/>
      <c r="I14" s="465"/>
      <c r="AN14" s="22"/>
      <c r="AO14" s="19"/>
      <c r="AP14" s="20"/>
      <c r="AFR14"/>
    </row>
    <row r="15" spans="1:850" ht="45" customHeight="1" thickBot="1">
      <c r="A15" s="38"/>
      <c r="B15" s="39"/>
      <c r="C15" s="449"/>
      <c r="D15" s="457"/>
      <c r="E15" s="462"/>
      <c r="F15" s="453"/>
      <c r="G15" s="40"/>
      <c r="H15" s="40"/>
      <c r="I15" s="465"/>
      <c r="AN15" s="22"/>
      <c r="AO15" s="19"/>
      <c r="AP15" s="20"/>
      <c r="AFR15"/>
    </row>
    <row r="16" spans="1:850" ht="45" customHeight="1" thickBot="1">
      <c r="A16" s="32"/>
      <c r="B16" s="33"/>
      <c r="C16" s="447"/>
      <c r="D16" s="455"/>
      <c r="E16" s="460"/>
      <c r="F16" s="451"/>
      <c r="G16" s="34"/>
      <c r="H16" s="34"/>
      <c r="I16" s="465">
        <v>3</v>
      </c>
      <c r="AN16" s="22"/>
      <c r="AO16" s="19"/>
      <c r="AP16" s="20"/>
      <c r="AFR16"/>
    </row>
    <row r="17" spans="1:850" ht="45" customHeight="1" thickBot="1">
      <c r="A17" s="35"/>
      <c r="B17" s="36"/>
      <c r="C17" s="448"/>
      <c r="D17" s="456"/>
      <c r="E17" s="461"/>
      <c r="F17" s="452"/>
      <c r="G17" s="37"/>
      <c r="H17" s="37"/>
      <c r="I17" s="465"/>
      <c r="AN17" s="22"/>
      <c r="AO17" s="19"/>
      <c r="AP17" s="20"/>
      <c r="AFR17"/>
    </row>
    <row r="18" spans="1:850" ht="45" customHeight="1" thickBot="1">
      <c r="A18" s="35"/>
      <c r="B18" s="36"/>
      <c r="C18" s="448"/>
      <c r="D18" s="456"/>
      <c r="E18" s="461"/>
      <c r="F18" s="452"/>
      <c r="G18" s="37"/>
      <c r="H18" s="37"/>
      <c r="I18" s="465"/>
      <c r="AN18" s="22"/>
      <c r="AO18" s="19"/>
      <c r="AP18" s="20"/>
      <c r="AFR18"/>
    </row>
    <row r="19" spans="1:850" ht="45" customHeight="1" thickBot="1">
      <c r="A19" s="38"/>
      <c r="B19" s="39"/>
      <c r="C19" s="449"/>
      <c r="D19" s="457"/>
      <c r="E19" s="462"/>
      <c r="F19" s="453"/>
      <c r="G19" s="40"/>
      <c r="H19" s="40"/>
      <c r="I19" s="465"/>
      <c r="AN19" s="22"/>
      <c r="AO19" s="19"/>
      <c r="AP19" s="20"/>
      <c r="AFR19"/>
    </row>
    <row r="20" spans="1:850" ht="45" customHeight="1" thickBot="1">
      <c r="A20" s="32"/>
      <c r="B20" s="33"/>
      <c r="C20" s="447"/>
      <c r="D20" s="455"/>
      <c r="E20" s="460"/>
      <c r="F20" s="451"/>
      <c r="G20" s="34"/>
      <c r="H20" s="34"/>
      <c r="I20" s="465">
        <v>4</v>
      </c>
      <c r="AN20" s="22"/>
      <c r="AO20" s="19"/>
      <c r="AP20" s="20"/>
      <c r="AFR20"/>
    </row>
    <row r="21" spans="1:850" ht="45" customHeight="1" thickBot="1">
      <c r="A21" s="35"/>
      <c r="B21" s="36"/>
      <c r="C21" s="448"/>
      <c r="D21" s="456"/>
      <c r="E21" s="461"/>
      <c r="F21" s="452"/>
      <c r="G21" s="37"/>
      <c r="H21" s="37"/>
      <c r="I21" s="465"/>
      <c r="AN21" s="22"/>
      <c r="AO21" s="19"/>
      <c r="AP21" s="20"/>
      <c r="AFR21"/>
    </row>
    <row r="22" spans="1:850" ht="45" customHeight="1" thickBot="1">
      <c r="A22" s="35"/>
      <c r="B22" s="36"/>
      <c r="C22" s="448"/>
      <c r="D22" s="456"/>
      <c r="E22" s="461"/>
      <c r="F22" s="452"/>
      <c r="G22" s="37"/>
      <c r="H22" s="37"/>
      <c r="I22" s="465"/>
      <c r="AN22" s="22"/>
      <c r="AO22" s="19"/>
      <c r="AP22" s="20"/>
      <c r="AFR22"/>
    </row>
    <row r="23" spans="1:850" ht="45" customHeight="1" thickBot="1">
      <c r="A23" s="38"/>
      <c r="B23" s="39"/>
      <c r="C23" s="449"/>
      <c r="D23" s="457"/>
      <c r="E23" s="462"/>
      <c r="F23" s="453"/>
      <c r="G23" s="40"/>
      <c r="H23" s="40"/>
      <c r="I23" s="465"/>
      <c r="AN23" s="22"/>
      <c r="AO23" s="19"/>
      <c r="AP23" s="20"/>
      <c r="AFR23"/>
    </row>
    <row r="24" spans="1:850" ht="45" customHeight="1" thickBot="1">
      <c r="A24" s="32"/>
      <c r="B24" s="33"/>
      <c r="C24" s="447"/>
      <c r="D24" s="455"/>
      <c r="E24" s="460"/>
      <c r="F24" s="451"/>
      <c r="G24" s="34"/>
      <c r="H24" s="34"/>
      <c r="I24" s="465">
        <v>5</v>
      </c>
      <c r="AN24" s="22"/>
      <c r="AO24" s="19"/>
      <c r="AP24" s="20"/>
      <c r="AFR24"/>
    </row>
    <row r="25" spans="1:850" ht="45" customHeight="1" thickBot="1">
      <c r="A25" s="35"/>
      <c r="B25" s="36"/>
      <c r="C25" s="448"/>
      <c r="D25" s="456"/>
      <c r="E25" s="461"/>
      <c r="F25" s="452"/>
      <c r="G25" s="37"/>
      <c r="H25" s="37"/>
      <c r="I25" s="465"/>
      <c r="AN25" s="22"/>
      <c r="AO25" s="19"/>
      <c r="AP25" s="20"/>
      <c r="AFR25"/>
    </row>
    <row r="26" spans="1:850" ht="45" customHeight="1" thickBot="1">
      <c r="A26" s="35"/>
      <c r="B26" s="36"/>
      <c r="C26" s="448"/>
      <c r="D26" s="456"/>
      <c r="E26" s="461"/>
      <c r="F26" s="452"/>
      <c r="G26" s="37"/>
      <c r="H26" s="37"/>
      <c r="I26" s="465"/>
      <c r="AN26" s="22"/>
      <c r="AO26" s="19"/>
      <c r="AP26" s="20"/>
      <c r="AFR26"/>
    </row>
    <row r="27" spans="1:850" ht="45" customHeight="1" thickBot="1">
      <c r="A27" s="38"/>
      <c r="B27" s="39"/>
      <c r="C27" s="449"/>
      <c r="D27" s="457"/>
      <c r="E27" s="462"/>
      <c r="F27" s="453"/>
      <c r="G27" s="40"/>
      <c r="H27" s="40"/>
      <c r="I27" s="465"/>
      <c r="AN27" s="22"/>
      <c r="AO27" s="19"/>
      <c r="AP27" s="20"/>
      <c r="AFR27"/>
    </row>
    <row r="28" spans="1:850" ht="45" customHeight="1" thickBot="1">
      <c r="A28" s="32"/>
      <c r="B28" s="33"/>
      <c r="C28" s="447"/>
      <c r="D28" s="455"/>
      <c r="E28" s="460"/>
      <c r="F28" s="451"/>
      <c r="G28" s="34"/>
      <c r="H28" s="34"/>
      <c r="I28" s="465">
        <v>6</v>
      </c>
      <c r="AN28" s="44" t="s">
        <v>52</v>
      </c>
      <c r="AO28" s="19" t="e">
        <v>#VALUE!</v>
      </c>
      <c r="AP28" s="45" t="s">
        <v>53</v>
      </c>
      <c r="AFR28"/>
    </row>
    <row r="29" spans="1:850" ht="45" customHeight="1" thickBot="1">
      <c r="A29" s="35"/>
      <c r="B29" s="36"/>
      <c r="C29" s="448"/>
      <c r="D29" s="456"/>
      <c r="E29" s="461"/>
      <c r="F29" s="452"/>
      <c r="G29" s="37"/>
      <c r="H29" s="37"/>
      <c r="I29" s="465"/>
      <c r="AFR29"/>
    </row>
    <row r="30" spans="1:850" ht="45" customHeight="1" thickBot="1">
      <c r="A30" s="35"/>
      <c r="B30" s="36"/>
      <c r="C30" s="448"/>
      <c r="D30" s="456"/>
      <c r="E30" s="461"/>
      <c r="F30" s="452"/>
      <c r="G30" s="37"/>
      <c r="H30" s="37"/>
      <c r="I30" s="465"/>
      <c r="AFR30"/>
    </row>
    <row r="31" spans="1:850" ht="45" customHeight="1" thickBot="1">
      <c r="A31" s="38"/>
      <c r="B31" s="46"/>
      <c r="C31" s="449"/>
      <c r="D31" s="457"/>
      <c r="E31" s="462"/>
      <c r="F31" s="453"/>
      <c r="G31" s="40"/>
      <c r="H31" s="40"/>
      <c r="I31" s="465"/>
      <c r="AFR31"/>
    </row>
    <row r="32" spans="1:850" ht="45" customHeight="1" thickBot="1">
      <c r="A32" s="32"/>
      <c r="B32" s="33"/>
      <c r="C32" s="447"/>
      <c r="D32" s="455"/>
      <c r="E32" s="460"/>
      <c r="F32" s="451"/>
      <c r="G32" s="34"/>
      <c r="H32" s="34"/>
      <c r="I32" s="465">
        <v>7</v>
      </c>
      <c r="AFR32"/>
    </row>
    <row r="33" spans="1:850" ht="45" customHeight="1" thickBot="1">
      <c r="A33" s="35"/>
      <c r="B33" s="36"/>
      <c r="C33" s="448"/>
      <c r="D33" s="456"/>
      <c r="E33" s="461"/>
      <c r="F33" s="452"/>
      <c r="G33" s="37"/>
      <c r="H33" s="37"/>
      <c r="I33" s="465"/>
      <c r="AFR33"/>
    </row>
    <row r="34" spans="1:850" ht="45" customHeight="1" thickBot="1">
      <c r="A34" s="35"/>
      <c r="B34" s="36"/>
      <c r="C34" s="448"/>
      <c r="D34" s="456"/>
      <c r="E34" s="461"/>
      <c r="F34" s="452"/>
      <c r="G34" s="37"/>
      <c r="H34" s="37"/>
      <c r="I34" s="465"/>
      <c r="AFR34"/>
    </row>
    <row r="35" spans="1:850" ht="45" customHeight="1" thickBot="1">
      <c r="A35" s="38"/>
      <c r="B35" s="39"/>
      <c r="C35" s="449"/>
      <c r="D35" s="457"/>
      <c r="E35" s="462"/>
      <c r="F35" s="453"/>
      <c r="G35" s="40"/>
      <c r="H35" s="40"/>
      <c r="I35" s="465"/>
      <c r="AFR35"/>
    </row>
    <row r="36" spans="1:850" ht="45" customHeight="1" thickBot="1">
      <c r="A36" s="32"/>
      <c r="B36" s="33"/>
      <c r="C36" s="447"/>
      <c r="D36" s="455"/>
      <c r="E36" s="460"/>
      <c r="F36" s="451"/>
      <c r="G36" s="34"/>
      <c r="H36" s="34"/>
      <c r="I36" s="465">
        <v>8</v>
      </c>
      <c r="AFR36"/>
    </row>
    <row r="37" spans="1:850" ht="45" customHeight="1" thickBot="1">
      <c r="A37" s="35"/>
      <c r="B37" s="36"/>
      <c r="C37" s="448"/>
      <c r="D37" s="456"/>
      <c r="E37" s="461"/>
      <c r="F37" s="452"/>
      <c r="G37" s="37"/>
      <c r="H37" s="37"/>
      <c r="I37" s="465"/>
      <c r="AFR37"/>
    </row>
    <row r="38" spans="1:850" ht="45" customHeight="1" thickBot="1">
      <c r="A38" s="35"/>
      <c r="B38" s="36"/>
      <c r="C38" s="448"/>
      <c r="D38" s="456"/>
      <c r="E38" s="461"/>
      <c r="F38" s="452"/>
      <c r="G38" s="37"/>
      <c r="H38" s="37"/>
      <c r="I38" s="465"/>
      <c r="AFR38"/>
    </row>
    <row r="39" spans="1:850" ht="45" customHeight="1" thickBot="1">
      <c r="A39" s="38"/>
      <c r="B39" s="39"/>
      <c r="C39" s="449"/>
      <c r="D39" s="457"/>
      <c r="E39" s="462"/>
      <c r="F39" s="453"/>
      <c r="G39" s="40"/>
      <c r="H39" s="40"/>
      <c r="I39" s="465"/>
      <c r="AFR39"/>
    </row>
    <row r="40" spans="1:850" ht="45" customHeight="1" thickBot="1">
      <c r="A40" s="32"/>
      <c r="B40" s="33"/>
      <c r="C40" s="447"/>
      <c r="D40" s="455"/>
      <c r="E40" s="460"/>
      <c r="F40" s="451"/>
      <c r="G40" s="34"/>
      <c r="H40" s="34"/>
      <c r="I40" s="465">
        <v>9</v>
      </c>
      <c r="AFR40"/>
    </row>
    <row r="41" spans="1:850" ht="45" customHeight="1" thickBot="1">
      <c r="A41" s="35"/>
      <c r="B41" s="36"/>
      <c r="C41" s="448"/>
      <c r="D41" s="456"/>
      <c r="E41" s="461"/>
      <c r="F41" s="452"/>
      <c r="G41" s="37"/>
      <c r="H41" s="37"/>
      <c r="I41" s="465"/>
      <c r="AFR41"/>
    </row>
    <row r="42" spans="1:850" ht="45" customHeight="1" thickBot="1">
      <c r="A42" s="35"/>
      <c r="B42" s="36"/>
      <c r="C42" s="448"/>
      <c r="D42" s="456"/>
      <c r="E42" s="461"/>
      <c r="F42" s="452"/>
      <c r="G42" s="37"/>
      <c r="H42" s="37"/>
      <c r="I42" s="465"/>
      <c r="AFR42"/>
    </row>
    <row r="43" spans="1:850" ht="45" customHeight="1" thickBot="1">
      <c r="A43" s="38"/>
      <c r="B43" s="39"/>
      <c r="C43" s="449"/>
      <c r="D43" s="457"/>
      <c r="E43" s="462"/>
      <c r="F43" s="453"/>
      <c r="G43" s="40"/>
      <c r="H43" s="40"/>
      <c r="I43" s="465"/>
      <c r="AFR43"/>
    </row>
    <row r="44" spans="1:850" ht="45" customHeight="1" thickBot="1">
      <c r="A44" s="32"/>
      <c r="B44" s="33"/>
      <c r="C44" s="447"/>
      <c r="D44" s="455"/>
      <c r="E44" s="460"/>
      <c r="F44" s="451"/>
      <c r="G44" s="34"/>
      <c r="H44" s="34"/>
      <c r="I44" s="465">
        <v>10</v>
      </c>
      <c r="AFR44"/>
    </row>
    <row r="45" spans="1:850" ht="45" customHeight="1" thickBot="1">
      <c r="A45" s="35"/>
      <c r="B45" s="36"/>
      <c r="C45" s="448"/>
      <c r="D45" s="456"/>
      <c r="E45" s="461"/>
      <c r="F45" s="452"/>
      <c r="G45" s="37"/>
      <c r="H45" s="37"/>
      <c r="I45" s="465"/>
      <c r="AFR45"/>
    </row>
    <row r="46" spans="1:850" ht="45" customHeight="1" thickBot="1">
      <c r="A46" s="35"/>
      <c r="B46" s="36"/>
      <c r="C46" s="448"/>
      <c r="D46" s="456"/>
      <c r="E46" s="461"/>
      <c r="F46" s="452"/>
      <c r="G46" s="37"/>
      <c r="H46" s="37"/>
      <c r="I46" s="465"/>
      <c r="AFR46"/>
    </row>
    <row r="47" spans="1:850" ht="45" customHeight="1" thickBot="1">
      <c r="A47" s="38"/>
      <c r="B47" s="39"/>
      <c r="C47" s="449"/>
      <c r="D47" s="457"/>
      <c r="E47" s="462"/>
      <c r="F47" s="453"/>
      <c r="G47" s="40"/>
      <c r="H47" s="40"/>
      <c r="I47" s="465"/>
      <c r="AFR47"/>
    </row>
    <row r="48" spans="1:850" ht="24" customHeight="1">
      <c r="A48" s="464" t="s">
        <v>54</v>
      </c>
      <c r="B48" s="464"/>
      <c r="C48" s="464"/>
      <c r="D48" s="464"/>
      <c r="E48" s="464"/>
      <c r="F48" s="464"/>
      <c r="G48" s="464"/>
      <c r="H48" s="464"/>
      <c r="I48"/>
    </row>
    <row r="49" ht="26.25" hidden="1" customHeight="1"/>
    <row r="50" ht="26.25" hidden="1" customHeight="1"/>
    <row r="51" ht="26.25" hidden="1" customHeight="1"/>
    <row r="52" ht="26.25" hidden="1" customHeight="1"/>
    <row r="53" ht="20.25" customHeight="1"/>
    <row r="54" ht="20.25" customHeight="1"/>
    <row r="55" ht="20.25" customHeight="1"/>
    <row r="56" ht="20.25" customHeight="1"/>
    <row r="57" ht="20.25" customHeight="1"/>
    <row r="58" ht="20.25" customHeight="1"/>
  </sheetData>
  <mergeCells count="15">
    <mergeCell ref="A1:J1"/>
    <mergeCell ref="A2:J2"/>
    <mergeCell ref="A3:J3"/>
    <mergeCell ref="A4:J4"/>
    <mergeCell ref="I8:I11"/>
    <mergeCell ref="I12:I15"/>
    <mergeCell ref="I16:I19"/>
    <mergeCell ref="I20:I23"/>
    <mergeCell ref="I24:I27"/>
    <mergeCell ref="I28:I31"/>
    <mergeCell ref="A48:H48"/>
    <mergeCell ref="I32:I35"/>
    <mergeCell ref="I36:I39"/>
    <mergeCell ref="I40:I43"/>
    <mergeCell ref="I44:I47"/>
  </mergeCells>
  <printOptions horizontalCentered="1" verticalCentered="1"/>
  <pageMargins left="0.196527777777778" right="0.196527777777778" top="0.196527777777778" bottom="0.196527777777778" header="0.51180555555555496" footer="0.118055555555556"/>
  <pageSetup paperSize="9" scale="33" firstPageNumber="0" orientation="portrait" horizontalDpi="300" verticalDpi="300" r:id="rId1"/>
  <headerFooter>
    <oddFooter>&amp;R&amp;14&amp;D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MK48"/>
  <sheetViews>
    <sheetView view="pageBreakPreview" topLeftCell="B1" zoomScale="80" zoomScaleNormal="50" zoomScalePageLayoutView="80" workbookViewId="0">
      <selection activeCell="AA12" sqref="AA12"/>
    </sheetView>
  </sheetViews>
  <sheetFormatPr baseColWidth="10" defaultColWidth="9.140625" defaultRowHeight="12.75"/>
  <cols>
    <col min="1" max="1" width="11.5703125" style="47" hidden="1"/>
    <col min="2" max="2" width="10.28515625" style="47" customWidth="1"/>
    <col min="3" max="31" width="11.5703125" style="47" hidden="1"/>
    <col min="32" max="1025" width="10.7109375" style="47" customWidth="1"/>
  </cols>
  <sheetData>
    <row r="1" spans="1:48" ht="21.75" customHeight="1">
      <c r="A1" s="48">
        <v>48</v>
      </c>
    </row>
    <row r="2" spans="1:48" ht="21.75" customHeight="1">
      <c r="A2" s="49"/>
      <c r="B2" s="49"/>
      <c r="E2" s="50"/>
      <c r="F2" s="51"/>
      <c r="G2" s="51"/>
      <c r="H2" s="52"/>
      <c r="I2" s="52"/>
      <c r="J2" s="53"/>
      <c r="K2" s="53"/>
      <c r="L2" s="54"/>
      <c r="M2" s="52"/>
      <c r="N2" s="52"/>
    </row>
    <row r="3" spans="1:48" ht="45">
      <c r="A3" s="48">
        <v>1</v>
      </c>
      <c r="B3" s="55"/>
      <c r="C3" s="553" t="str">
        <f>VLOOKUP(A3,[0]!titres,2)</f>
        <v>Commission Fédérale d'Activités tennis de table</v>
      </c>
      <c r="D3" s="553"/>
      <c r="E3" s="553"/>
      <c r="F3" s="553"/>
      <c r="G3" s="553"/>
      <c r="H3" s="553"/>
      <c r="I3" s="553"/>
      <c r="J3" s="553"/>
      <c r="K3" s="553"/>
      <c r="L3" s="553"/>
      <c r="M3" s="553"/>
      <c r="N3" s="553"/>
      <c r="O3" s="553"/>
      <c r="P3" s="553"/>
      <c r="Q3" s="553"/>
      <c r="R3" s="553"/>
      <c r="S3" s="553"/>
      <c r="T3" s="553"/>
      <c r="U3" s="553"/>
    </row>
    <row r="4" spans="1:48" ht="45">
      <c r="A4" s="48">
        <v>2</v>
      </c>
      <c r="B4" s="55"/>
      <c r="C4" s="553" t="str">
        <f>VLOOKUP(A4,[0]!titres,2)</f>
        <v>CHAMPIONNATS de France  FSGT</v>
      </c>
      <c r="D4" s="553"/>
      <c r="E4" s="553"/>
      <c r="F4" s="553"/>
      <c r="G4" s="553"/>
      <c r="H4" s="553"/>
      <c r="I4" s="553"/>
      <c r="J4" s="553"/>
      <c r="K4" s="553"/>
      <c r="L4" s="553"/>
      <c r="M4" s="553"/>
      <c r="N4" s="553"/>
      <c r="O4" s="553"/>
      <c r="P4" s="553"/>
      <c r="Q4" s="553"/>
      <c r="R4" s="553"/>
      <c r="S4" s="553"/>
      <c r="T4" s="553"/>
      <c r="U4" s="553"/>
    </row>
    <row r="5" spans="1:48" ht="45">
      <c r="A5" s="48"/>
      <c r="B5" s="55"/>
      <c r="C5" s="553" t="e">
        <f>IF(#REF!="","",#REF!)</f>
        <v>#REF!</v>
      </c>
      <c r="D5" s="553"/>
      <c r="E5" s="553"/>
      <c r="F5" s="553"/>
      <c r="G5" s="553"/>
      <c r="H5" s="553"/>
      <c r="I5" s="553"/>
      <c r="J5" s="553"/>
      <c r="K5" s="553"/>
      <c r="L5" s="553"/>
      <c r="M5" s="553"/>
      <c r="N5" s="553"/>
      <c r="O5" s="553"/>
      <c r="P5" s="553"/>
      <c r="Q5" s="553"/>
      <c r="R5" s="553"/>
      <c r="S5" s="553"/>
      <c r="T5" s="553"/>
      <c r="U5" s="553"/>
      <c r="AS5" s="13"/>
      <c r="AT5" s="13"/>
      <c r="AU5" s="13"/>
      <c r="AV5" s="13"/>
    </row>
    <row r="6" spans="1:48" ht="60.75">
      <c r="A6" s="48">
        <v>3</v>
      </c>
      <c r="B6" s="55"/>
      <c r="C6" s="554" t="str">
        <f>VLOOKUP(A6,[0]!titres,2)</f>
        <v xml:space="preserve">8 et 9 mai 2010 </v>
      </c>
      <c r="D6" s="554"/>
      <c r="E6" s="554"/>
      <c r="F6" s="554"/>
      <c r="G6" s="554"/>
      <c r="H6" s="554"/>
      <c r="I6" s="554"/>
      <c r="J6" s="554"/>
      <c r="K6" s="554"/>
      <c r="L6" s="554"/>
      <c r="M6" s="554"/>
      <c r="N6" s="554"/>
      <c r="O6" s="554"/>
      <c r="P6" s="554"/>
      <c r="Q6" s="554"/>
      <c r="R6" s="554"/>
      <c r="S6" s="554"/>
      <c r="T6" s="554"/>
      <c r="U6" s="554"/>
    </row>
    <row r="7" spans="1:48" ht="45">
      <c r="A7" s="48">
        <v>4</v>
      </c>
      <c r="B7" s="55"/>
      <c r="C7" s="553" t="str">
        <f>VLOOKUP(A7,[0]!titres,2)</f>
        <v>à LAMBEZELLEC (Brest)</v>
      </c>
      <c r="D7" s="553"/>
      <c r="E7" s="553"/>
      <c r="F7" s="553"/>
      <c r="G7" s="553"/>
      <c r="H7" s="553"/>
      <c r="I7" s="553"/>
      <c r="J7" s="553"/>
      <c r="K7" s="553"/>
      <c r="L7" s="553"/>
      <c r="M7" s="553"/>
      <c r="N7" s="553"/>
      <c r="O7" s="553"/>
      <c r="P7" s="553"/>
      <c r="Q7" s="553"/>
      <c r="R7" s="553"/>
      <c r="S7" s="553"/>
      <c r="T7" s="553"/>
      <c r="U7" s="553"/>
    </row>
    <row r="8" spans="1:48" ht="21.75" customHeight="1">
      <c r="AA8" s="47" t="s">
        <v>55</v>
      </c>
      <c r="AE8" s="514" t="s">
        <v>56</v>
      </c>
      <c r="AF8" s="514"/>
      <c r="AG8" s="514"/>
      <c r="AH8" s="514"/>
    </row>
    <row r="9" spans="1:48" ht="39.75" customHeight="1">
      <c r="A9" s="56">
        <v>4</v>
      </c>
      <c r="B9" s="57" t="s">
        <v>57</v>
      </c>
      <c r="C9" s="547" t="str">
        <f>IF(A9="","",VLOOKUP(A9,titres,2))</f>
        <v>à LAMBEZELLEC (Brest)</v>
      </c>
      <c r="D9" s="547"/>
      <c r="E9" s="547"/>
      <c r="F9" s="547"/>
      <c r="G9" s="547"/>
      <c r="H9" s="547"/>
      <c r="I9" s="547"/>
      <c r="J9" s="58"/>
      <c r="K9" s="548" t="s">
        <v>58</v>
      </c>
      <c r="L9" s="548"/>
      <c r="M9" s="548"/>
      <c r="N9" s="548"/>
      <c r="O9" s="548"/>
      <c r="P9" s="548"/>
      <c r="Q9" s="548"/>
      <c r="R9" s="548"/>
      <c r="S9" s="548"/>
      <c r="T9" s="548"/>
      <c r="U9" s="48"/>
      <c r="AB9" s="549" t="s">
        <v>59</v>
      </c>
      <c r="AF9" s="59" t="s">
        <v>60</v>
      </c>
    </row>
    <row r="10" spans="1:48" ht="21.75" customHeight="1">
      <c r="B10" s="550" t="s">
        <v>5</v>
      </c>
      <c r="C10" s="551" t="e">
        <f>IF(#REF!="","",#REF!)</f>
        <v>#REF!</v>
      </c>
      <c r="D10" s="551"/>
      <c r="E10" s="551"/>
      <c r="F10" s="551"/>
      <c r="G10" s="551"/>
      <c r="H10" s="551"/>
      <c r="I10" s="551"/>
      <c r="J10" s="58"/>
      <c r="K10" s="514" t="s">
        <v>61</v>
      </c>
      <c r="L10" s="514"/>
      <c r="M10" s="514"/>
      <c r="N10" s="514"/>
      <c r="O10" s="514"/>
      <c r="P10" s="514"/>
      <c r="Q10" s="514"/>
      <c r="R10" s="514"/>
      <c r="S10" s="514"/>
      <c r="T10" s="514"/>
      <c r="U10" s="48"/>
      <c r="AA10" s="47" t="s">
        <v>62</v>
      </c>
      <c r="AB10" s="549"/>
      <c r="AE10" s="61" t="s">
        <v>63</v>
      </c>
      <c r="AF10" s="59">
        <f>XXX6!$G$4</f>
        <v>6.5</v>
      </c>
      <c r="AG10" s="59" t="e">
        <f t="shared" ref="AG10:AG19" si="0">M12</f>
        <v>#REF!</v>
      </c>
      <c r="AH10" s="47" t="e">
        <f t="shared" ref="AH10:AH37" si="1">IF(AG10="","",AF10*AG10)</f>
        <v>#REF!</v>
      </c>
    </row>
    <row r="11" spans="1:48" ht="21.75" customHeight="1">
      <c r="B11" s="550"/>
      <c r="C11" s="551" t="e">
        <f>IF(#REF!="","",#REF!)</f>
        <v>#REF!</v>
      </c>
      <c r="D11" s="551"/>
      <c r="E11" s="551"/>
      <c r="F11" s="551"/>
      <c r="G11" s="551"/>
      <c r="H11" s="551"/>
      <c r="I11" s="551"/>
      <c r="K11" s="550" t="s">
        <v>64</v>
      </c>
      <c r="L11" s="550"/>
      <c r="M11" s="550"/>
      <c r="N11" s="62">
        <v>5</v>
      </c>
      <c r="O11" s="514" t="s">
        <v>33</v>
      </c>
      <c r="P11" s="514"/>
      <c r="Q11" s="514"/>
      <c r="R11" s="62"/>
      <c r="S11" s="550" t="s">
        <v>65</v>
      </c>
      <c r="T11" s="550"/>
      <c r="U11" s="550"/>
      <c r="W11" s="56" t="s">
        <v>66</v>
      </c>
      <c r="X11" s="59" t="s">
        <v>67</v>
      </c>
      <c r="Z11" s="514" t="s">
        <v>33</v>
      </c>
      <c r="AA11" s="514"/>
      <c r="AB11" s="549"/>
      <c r="AE11" s="61" t="s">
        <v>68</v>
      </c>
      <c r="AF11" s="59">
        <f>XXX6!$G$4</f>
        <v>6.5</v>
      </c>
      <c r="AG11" s="59" t="e">
        <f t="shared" si="0"/>
        <v>#REF!</v>
      </c>
      <c r="AH11" s="47" t="e">
        <f t="shared" si="1"/>
        <v>#REF!</v>
      </c>
    </row>
    <row r="12" spans="1:48" ht="21.75" customHeight="1">
      <c r="B12" s="550"/>
      <c r="C12" s="551" t="e">
        <f>IF(#REF!="","",#REF!)</f>
        <v>#REF!</v>
      </c>
      <c r="D12" s="551"/>
      <c r="E12" s="551"/>
      <c r="F12" s="551"/>
      <c r="G12" s="551"/>
      <c r="H12" s="551"/>
      <c r="I12" s="551"/>
      <c r="J12" s="63">
        <v>1</v>
      </c>
      <c r="K12" s="48" t="str">
        <f>IF(J12="","",VLOOKUP(J12,[0]!sss,2))</f>
        <v>A</v>
      </c>
      <c r="L12" s="64" t="str">
        <f t="shared" ref="L12:L26" si="2">IF(K12="","",VLOOKUP(K12,ser,2))</f>
        <v>JUNIORS FILLES</v>
      </c>
      <c r="M12" s="48" t="e">
        <f>IF(XXX3!L108="","",XXX3!L108)</f>
        <v>#REF!</v>
      </c>
      <c r="N12" s="65">
        <v>11</v>
      </c>
      <c r="O12" s="48" t="str">
        <f>IF(N12="","",VLOOKUP(N12,[0]!sss,2))</f>
        <v>K</v>
      </c>
      <c r="P12" s="66" t="str">
        <f t="shared" ref="P12:P26" si="3">IF(O12="","",VLOOKUP(O12,ser,2))</f>
        <v>Equipes Juniors Filles</v>
      </c>
      <c r="Q12" s="67" t="e">
        <f t="shared" ref="Q12:Q26" si="4">IF(W12&gt;0,W12,"")</f>
        <v>#REF!</v>
      </c>
      <c r="R12" s="68">
        <v>21</v>
      </c>
      <c r="S12" s="48" t="str">
        <f>IF(R12="","",VLOOKUP(R12,[0]!sss,2))</f>
        <v>U</v>
      </c>
      <c r="T12" s="66" t="str">
        <f t="shared" ref="T12:T26" si="5">IF(S12="","",VLOOKUP(S12,ser,2))</f>
        <v>DX Juniors</v>
      </c>
      <c r="U12" s="67" t="e">
        <f t="shared" ref="U12:U26" si="6">IF(X12&gt;0,X12,"")</f>
        <v>#REF!</v>
      </c>
      <c r="V12" s="59"/>
      <c r="W12" s="59" t="e">
        <f t="array" ref="W12">SUM(IF(XXX5!$D$8:$D$48=O12,1))</f>
        <v>#REF!</v>
      </c>
      <c r="X12" s="59" t="e">
        <f t="array" ref="X12">SUM(IF(XXX5!$D$8:$D$48=S12,1))</f>
        <v>#REF!</v>
      </c>
      <c r="Y12" s="59"/>
      <c r="Z12" s="68" t="s">
        <v>69</v>
      </c>
      <c r="AA12" s="55" t="e">
        <f>+#REF!</f>
        <v>#REF!</v>
      </c>
      <c r="AB12" s="549"/>
      <c r="AE12" s="61" t="s">
        <v>70</v>
      </c>
      <c r="AF12" s="59">
        <f>XXX6!$G$4</f>
        <v>6.5</v>
      </c>
      <c r="AG12" s="59" t="e">
        <f t="shared" si="0"/>
        <v>#REF!</v>
      </c>
      <c r="AH12" s="47" t="e">
        <f t="shared" si="1"/>
        <v>#REF!</v>
      </c>
    </row>
    <row r="13" spans="1:48" ht="21.75" customHeight="1">
      <c r="B13" s="69"/>
      <c r="J13" s="63">
        <v>2</v>
      </c>
      <c r="K13" s="48" t="str">
        <f>IF(J13="","",VLOOKUP(J13,[0]!sss,2))</f>
        <v>B</v>
      </c>
      <c r="L13" s="64" t="str">
        <f t="shared" si="2"/>
        <v>JUNIORS GARCONS</v>
      </c>
      <c r="M13" s="48" t="e">
        <f>IF(XXX3!M108="","",XXX3!M108)</f>
        <v>#REF!</v>
      </c>
      <c r="N13" s="65">
        <v>12</v>
      </c>
      <c r="O13" s="48" t="str">
        <f>IF(N13="","",VLOOKUP(N13,[0]!sss,2))</f>
        <v>L</v>
      </c>
      <c r="P13" s="66" t="str">
        <f t="shared" si="3"/>
        <v>Equipes Juniors Garçons</v>
      </c>
      <c r="Q13" s="67" t="e">
        <f t="shared" si="4"/>
        <v>#REF!</v>
      </c>
      <c r="R13" s="68">
        <v>22</v>
      </c>
      <c r="S13" s="48" t="str">
        <f>IF(R13="","",VLOOKUP(R13,[0]!sss,2))</f>
        <v>V</v>
      </c>
      <c r="T13" s="66" t="str">
        <f t="shared" si="5"/>
        <v>DX Cadets</v>
      </c>
      <c r="U13" s="67" t="e">
        <f t="shared" si="6"/>
        <v>#REF!</v>
      </c>
      <c r="V13" s="59"/>
      <c r="W13" s="59" t="e">
        <f t="array" ref="W13">SUM(IF(XXX5!$D$8:$D$48=O13,1))</f>
        <v>#REF!</v>
      </c>
      <c r="X13" s="59" t="e">
        <f t="array" ref="X13">SUM(IF(XXX5!$D$8:$D$48=S13,1))</f>
        <v>#REF!</v>
      </c>
      <c r="Y13" s="59"/>
      <c r="Z13" s="68" t="s">
        <v>71</v>
      </c>
      <c r="AA13" s="55" t="e">
        <f>+#REF!</f>
        <v>#REF!</v>
      </c>
      <c r="AB13" s="549"/>
      <c r="AE13" s="61" t="s">
        <v>72</v>
      </c>
      <c r="AF13" s="59">
        <f>XXX6!$G$4</f>
        <v>6.5</v>
      </c>
      <c r="AG13" s="59" t="e">
        <f t="shared" si="0"/>
        <v>#REF!</v>
      </c>
      <c r="AH13" s="47" t="e">
        <f t="shared" si="1"/>
        <v>#REF!</v>
      </c>
    </row>
    <row r="14" spans="1:48" ht="35.25" customHeight="1">
      <c r="A14" s="56">
        <v>23</v>
      </c>
      <c r="B14" s="70" t="s">
        <v>9</v>
      </c>
      <c r="C14" s="552" t="e">
        <f>IF(A14="","",VLOOKUP(A14,titres,2))</f>
        <v>#REF!</v>
      </c>
      <c r="D14" s="552"/>
      <c r="E14" s="552"/>
      <c r="F14" s="552"/>
      <c r="G14" s="552"/>
      <c r="H14" s="552"/>
      <c r="I14" s="552"/>
      <c r="J14" s="63">
        <v>3</v>
      </c>
      <c r="K14" s="48" t="str">
        <f>IF(J14="","",VLOOKUP(J14,[0]!sss,2))</f>
        <v>C</v>
      </c>
      <c r="L14" s="64" t="str">
        <f t="shared" si="2"/>
        <v>CADETTES</v>
      </c>
      <c r="M14" s="48" t="e">
        <f>IF(XXX3!N108="","",XXX3!N108)</f>
        <v>#REF!</v>
      </c>
      <c r="N14" s="65">
        <v>13</v>
      </c>
      <c r="O14" s="48" t="str">
        <f>IF(N14="","",VLOOKUP(N14,[0]!sss,2))</f>
        <v>M</v>
      </c>
      <c r="P14" s="66" t="str">
        <f t="shared" si="3"/>
        <v>Equipes Cadettes</v>
      </c>
      <c r="Q14" s="67" t="e">
        <f t="shared" si="4"/>
        <v>#REF!</v>
      </c>
      <c r="R14" s="68">
        <v>23</v>
      </c>
      <c r="S14" s="48" t="str">
        <f>IF(R14="","",VLOOKUP(R14,[0]!sss,2))</f>
        <v>W</v>
      </c>
      <c r="T14" s="66" t="str">
        <f t="shared" si="5"/>
        <v>DX Minimes</v>
      </c>
      <c r="U14" s="67" t="e">
        <f t="shared" si="6"/>
        <v>#REF!</v>
      </c>
      <c r="V14" s="59"/>
      <c r="W14" s="59" t="e">
        <f t="array" ref="W14">SUM(IF(XXX5!$D$8:$D$48=O14,1))</f>
        <v>#REF!</v>
      </c>
      <c r="X14" s="59" t="e">
        <f t="array" ref="X14">SUM(IF(XXX5!$D$8:$D$48=S14,1))</f>
        <v>#REF!</v>
      </c>
      <c r="Y14" s="59"/>
      <c r="AB14" s="549"/>
      <c r="AE14" s="61" t="s">
        <v>73</v>
      </c>
      <c r="AF14" s="59">
        <f>XXX6!$G$4</f>
        <v>6.5</v>
      </c>
      <c r="AG14" s="59" t="e">
        <f t="shared" si="0"/>
        <v>#REF!</v>
      </c>
      <c r="AH14" s="47" t="e">
        <f t="shared" si="1"/>
        <v>#REF!</v>
      </c>
    </row>
    <row r="15" spans="1:48" ht="26.25" customHeight="1">
      <c r="A15" s="56">
        <v>24</v>
      </c>
      <c r="B15" s="550" t="s">
        <v>5</v>
      </c>
      <c r="C15" s="544" t="e">
        <f>IF(A15="","",VLOOKUP(A15,titres,2))</f>
        <v>#REF!</v>
      </c>
      <c r="D15" s="544"/>
      <c r="E15" s="544"/>
      <c r="F15" s="544"/>
      <c r="G15" s="544"/>
      <c r="H15" s="544"/>
      <c r="I15" s="544"/>
      <c r="J15" s="63">
        <v>4</v>
      </c>
      <c r="K15" s="48" t="str">
        <f>IF(J15="","",VLOOKUP(J15,[0]!sss,2))</f>
        <v>D</v>
      </c>
      <c r="L15" s="64" t="str">
        <f t="shared" si="2"/>
        <v>CADETS</v>
      </c>
      <c r="M15" s="48" t="e">
        <f>IF(XXX3!O108="","",XXX3!O108)</f>
        <v>#REF!</v>
      </c>
      <c r="N15" s="65">
        <v>14</v>
      </c>
      <c r="O15" s="48" t="str">
        <f>IF(N15="","",VLOOKUP(N15,[0]!sss,2))</f>
        <v>N</v>
      </c>
      <c r="P15" s="66" t="str">
        <f t="shared" si="3"/>
        <v>Equipes Cadets</v>
      </c>
      <c r="Q15" s="67" t="e">
        <f t="shared" si="4"/>
        <v>#REF!</v>
      </c>
      <c r="R15" s="68">
        <v>24</v>
      </c>
      <c r="S15" s="48" t="str">
        <f>IF(R15="","",VLOOKUP(R15,[0]!sss,2))</f>
        <v>X</v>
      </c>
      <c r="T15" s="66" t="str">
        <f t="shared" si="5"/>
        <v>DX Benjamins</v>
      </c>
      <c r="U15" s="67" t="e">
        <f t="shared" si="6"/>
        <v>#REF!</v>
      </c>
      <c r="V15" s="59"/>
      <c r="W15" s="59" t="e">
        <f t="array" ref="W15">SUM(IF(XXX5!$D$8:$D$48=O15,1))</f>
        <v>#REF!</v>
      </c>
      <c r="X15" s="59" t="e">
        <f t="array" ref="X15">SUM(IF(XXX5!$D$8:$D$48=S15,1))</f>
        <v>#REF!</v>
      </c>
      <c r="Y15" s="59"/>
      <c r="AB15" s="549"/>
      <c r="AC15" s="71"/>
      <c r="AD15" s="72"/>
      <c r="AE15" s="61" t="s">
        <v>74</v>
      </c>
      <c r="AF15" s="59">
        <f>XXX6!$G$4</f>
        <v>6.5</v>
      </c>
      <c r="AG15" s="59" t="e">
        <f t="shared" si="0"/>
        <v>#REF!</v>
      </c>
      <c r="AH15" s="47" t="e">
        <f t="shared" si="1"/>
        <v>#REF!</v>
      </c>
    </row>
    <row r="16" spans="1:48" ht="26.25" customHeight="1">
      <c r="A16" s="56">
        <v>25</v>
      </c>
      <c r="B16" s="550"/>
      <c r="C16" s="544" t="e">
        <f>IF(A16="","",VLOOKUP(A16,titres,2))</f>
        <v>#REF!</v>
      </c>
      <c r="D16" s="544"/>
      <c r="E16" s="544"/>
      <c r="F16" s="544"/>
      <c r="G16" s="544"/>
      <c r="H16" s="544"/>
      <c r="I16" s="544"/>
      <c r="J16" s="63">
        <v>5</v>
      </c>
      <c r="K16" s="48" t="str">
        <f>IF(J16="","",VLOOKUP(J16,[0]!sss,2))</f>
        <v>E</v>
      </c>
      <c r="L16" s="64" t="str">
        <f t="shared" si="2"/>
        <v>MINIMES FILLES</v>
      </c>
      <c r="M16" s="48" t="e">
        <f>IF(XXX3!P108="","",XXX3!P108)</f>
        <v>#REF!</v>
      </c>
      <c r="N16" s="65">
        <v>15</v>
      </c>
      <c r="O16" s="48" t="str">
        <f>IF(N16="","",VLOOKUP(N16,[0]!sss,2))</f>
        <v>O</v>
      </c>
      <c r="P16" s="66" t="str">
        <f t="shared" si="3"/>
        <v>Equipes Minimes Filles</v>
      </c>
      <c r="Q16" s="67" t="e">
        <f t="shared" si="4"/>
        <v>#REF!</v>
      </c>
      <c r="R16" s="68">
        <v>25</v>
      </c>
      <c r="S16" s="48" t="str">
        <f>IF(R16="","",VLOOKUP(R16,[0]!sss,2))</f>
        <v>Y</v>
      </c>
      <c r="T16" s="66" t="str">
        <f t="shared" si="5"/>
        <v>DX Poussins</v>
      </c>
      <c r="U16" s="67" t="e">
        <f t="shared" si="6"/>
        <v>#REF!</v>
      </c>
      <c r="V16" s="59"/>
      <c r="W16" s="59" t="e">
        <f t="array" ref="W16">SUM(IF(XXX5!$D$8:$D$48=O16,1))</f>
        <v>#REF!</v>
      </c>
      <c r="X16" s="59" t="e">
        <f t="array" ref="X16">SUM(IF(XXX5!$D$8:$D$48=S16,1))</f>
        <v>#REF!</v>
      </c>
      <c r="Y16" s="59"/>
      <c r="AB16" s="549"/>
      <c r="AC16" s="71"/>
      <c r="AD16" s="72"/>
      <c r="AE16" s="61" t="s">
        <v>75</v>
      </c>
      <c r="AF16" s="59">
        <f>XXX6!$G$4</f>
        <v>6.5</v>
      </c>
      <c r="AG16" s="59" t="e">
        <f t="shared" si="0"/>
        <v>#REF!</v>
      </c>
      <c r="AH16" s="47" t="e">
        <f t="shared" si="1"/>
        <v>#REF!</v>
      </c>
    </row>
    <row r="17" spans="1:34" ht="26.25" customHeight="1">
      <c r="A17" s="56">
        <v>26</v>
      </c>
      <c r="B17" s="550"/>
      <c r="C17" s="73" t="s">
        <v>76</v>
      </c>
      <c r="D17" s="545" t="e">
        <f>IF(A17="","",VLOOKUP(A17,titres,2))</f>
        <v>#REF!</v>
      </c>
      <c r="E17" s="545"/>
      <c r="F17" s="73" t="s">
        <v>77</v>
      </c>
      <c r="G17" s="545" t="e">
        <f>IF(A17="","",VLOOKUP(A17,titres,3))</f>
        <v>#REF!</v>
      </c>
      <c r="H17" s="545"/>
      <c r="I17" s="74"/>
      <c r="J17" s="63">
        <v>6</v>
      </c>
      <c r="K17" s="48" t="str">
        <f>IF(J17="","",VLOOKUP(J17,[0]!sss,2))</f>
        <v>F</v>
      </c>
      <c r="L17" s="64" t="str">
        <f t="shared" si="2"/>
        <v>MINIMES GARCONS</v>
      </c>
      <c r="M17" s="48" t="e">
        <f>IF(XXX3!Q108="","",XXX3!Q108)</f>
        <v>#REF!</v>
      </c>
      <c r="N17" s="65">
        <v>16</v>
      </c>
      <c r="O17" s="48" t="str">
        <f>IF(N17="","",VLOOKUP(N17,[0]!sss,2))</f>
        <v>P</v>
      </c>
      <c r="P17" s="66" t="str">
        <f t="shared" si="3"/>
        <v>Equipes Minimes Garçons</v>
      </c>
      <c r="Q17" s="67" t="e">
        <f t="shared" si="4"/>
        <v>#REF!</v>
      </c>
      <c r="R17" s="68"/>
      <c r="S17" s="48" t="str">
        <f>IF(R17="","",VLOOKUP(R17,[0]!sss,2))</f>
        <v/>
      </c>
      <c r="T17" s="66" t="str">
        <f t="shared" si="5"/>
        <v/>
      </c>
      <c r="U17" s="67" t="str">
        <f t="shared" si="6"/>
        <v/>
      </c>
      <c r="V17" s="59"/>
      <c r="W17" s="59" t="e">
        <f t="array" ref="W17">SUM(IF(XXX5!$D$8:$D$48=O17,1))</f>
        <v>#REF!</v>
      </c>
      <c r="Y17" s="59" t="str">
        <f t="shared" ref="Y17:Y26" si="7">+IF(S17="","",S17)</f>
        <v/>
      </c>
      <c r="Z17" s="47" t="s">
        <v>78</v>
      </c>
      <c r="AB17" s="549"/>
      <c r="AE17" s="61" t="s">
        <v>79</v>
      </c>
      <c r="AF17" s="59">
        <f>XXX6!$G$4</f>
        <v>6.5</v>
      </c>
      <c r="AG17" s="59" t="e">
        <f t="shared" si="0"/>
        <v>#REF!</v>
      </c>
      <c r="AH17" s="47" t="e">
        <f t="shared" si="1"/>
        <v>#REF!</v>
      </c>
    </row>
    <row r="18" spans="1:34" ht="26.25" customHeight="1">
      <c r="A18" s="56">
        <v>26</v>
      </c>
      <c r="B18" s="550"/>
      <c r="C18" s="73" t="s">
        <v>80</v>
      </c>
      <c r="D18" s="545" t="e">
        <f>IF(A17="","",VLOOKUP(A17,titres,4))</f>
        <v>#REF!</v>
      </c>
      <c r="E18" s="545"/>
      <c r="F18" s="73" t="s">
        <v>81</v>
      </c>
      <c r="G18" s="546" t="e">
        <f>IF(A17="","",VLOOKUP(A17,titres,5))</f>
        <v>#REF!</v>
      </c>
      <c r="H18" s="546"/>
      <c r="I18" s="546"/>
      <c r="J18" s="63">
        <v>7</v>
      </c>
      <c r="K18" s="48" t="str">
        <f>IF(J18="","",VLOOKUP(J18,[0]!sss,2))</f>
        <v>G</v>
      </c>
      <c r="L18" s="64" t="str">
        <f t="shared" si="2"/>
        <v>BENJAMINES</v>
      </c>
      <c r="M18" s="48" t="e">
        <f>IF(XXX3!R108="","",XXX3!R108)</f>
        <v>#REF!</v>
      </c>
      <c r="N18" s="65">
        <v>17</v>
      </c>
      <c r="O18" s="48" t="str">
        <f>IF(N18="","",VLOOKUP(N18,[0]!sss,2))</f>
        <v>Q</v>
      </c>
      <c r="P18" s="66" t="str">
        <f t="shared" si="3"/>
        <v>Equipes Benjamines</v>
      </c>
      <c r="Q18" s="67" t="e">
        <f t="shared" si="4"/>
        <v>#REF!</v>
      </c>
      <c r="R18" s="68"/>
      <c r="S18" s="48" t="str">
        <f>IF(R18="","",VLOOKUP(R18,[0]!sss,2))</f>
        <v/>
      </c>
      <c r="T18" s="66" t="str">
        <f t="shared" si="5"/>
        <v/>
      </c>
      <c r="U18" s="67" t="str">
        <f t="shared" si="6"/>
        <v/>
      </c>
      <c r="V18" s="59"/>
      <c r="W18" s="59" t="e">
        <f t="array" ref="W18">SUM(IF(XXX5!$D$8:$D$48=O18,1))</f>
        <v>#REF!</v>
      </c>
      <c r="Y18" s="59" t="str">
        <f t="shared" si="7"/>
        <v/>
      </c>
      <c r="AB18" s="549"/>
      <c r="AE18" s="61" t="s">
        <v>82</v>
      </c>
      <c r="AF18" s="59">
        <f>XXX6!$G$4</f>
        <v>6.5</v>
      </c>
      <c r="AG18" s="59" t="e">
        <f t="shared" si="0"/>
        <v>#REF!</v>
      </c>
      <c r="AH18" s="47" t="e">
        <f t="shared" si="1"/>
        <v>#REF!</v>
      </c>
    </row>
    <row r="19" spans="1:34" ht="26.25" customHeight="1">
      <c r="A19" s="56">
        <v>27</v>
      </c>
      <c r="B19" s="75" t="s">
        <v>83</v>
      </c>
      <c r="C19" s="539" t="e">
        <f>IF(#REF!="","",#REF!)</f>
        <v>#REF!</v>
      </c>
      <c r="D19" s="539"/>
      <c r="E19" s="539"/>
      <c r="F19" s="539"/>
      <c r="G19" s="539"/>
      <c r="H19" s="539"/>
      <c r="I19" s="539"/>
      <c r="J19" s="63">
        <v>8</v>
      </c>
      <c r="K19" s="48" t="str">
        <f>IF(J19="","",VLOOKUP(J19,[0]!sss,2))</f>
        <v>H</v>
      </c>
      <c r="L19" s="64" t="str">
        <f t="shared" si="2"/>
        <v>BENJAMINS</v>
      </c>
      <c r="M19" s="48" t="e">
        <f>IF(XXX3!S108="","",XXX3!S108)</f>
        <v>#REF!</v>
      </c>
      <c r="N19" s="65">
        <v>18</v>
      </c>
      <c r="O19" s="48" t="str">
        <f>IF(N19="","",VLOOKUP(N19,[0]!sss,2))</f>
        <v>R</v>
      </c>
      <c r="P19" s="66" t="str">
        <f t="shared" si="3"/>
        <v>Equipes Benjamins</v>
      </c>
      <c r="Q19" s="67" t="e">
        <f t="shared" si="4"/>
        <v>#REF!</v>
      </c>
      <c r="R19" s="68"/>
      <c r="S19" s="48" t="str">
        <f>IF(R19="","",VLOOKUP(R19,[0]!sss,2))</f>
        <v/>
      </c>
      <c r="T19" s="66" t="str">
        <f t="shared" si="5"/>
        <v/>
      </c>
      <c r="U19" s="67" t="str">
        <f t="shared" si="6"/>
        <v/>
      </c>
      <c r="V19" s="59"/>
      <c r="W19" s="59" t="e">
        <f t="array" ref="W19">SUM(IF(XXX5!$D$8:$D$48=O19,1))</f>
        <v>#REF!</v>
      </c>
      <c r="Y19" s="59" t="str">
        <f t="shared" si="7"/>
        <v/>
      </c>
      <c r="AB19" s="549"/>
      <c r="AE19" s="61" t="s">
        <v>84</v>
      </c>
      <c r="AF19" s="59">
        <f>XXX6!$G$4</f>
        <v>6.5</v>
      </c>
      <c r="AG19" s="59" t="e">
        <f t="shared" si="0"/>
        <v>#REF!</v>
      </c>
      <c r="AH19" s="47" t="e">
        <f t="shared" si="1"/>
        <v>#REF!</v>
      </c>
    </row>
    <row r="20" spans="1:34" ht="21.75" customHeight="1">
      <c r="B20" s="76"/>
      <c r="J20" s="63">
        <v>9</v>
      </c>
      <c r="K20" s="48" t="str">
        <f>IF(J20="","",VLOOKUP(J20,[0]!sss,2))</f>
        <v>I</v>
      </c>
      <c r="L20" s="64" t="str">
        <f t="shared" si="2"/>
        <v>POUSSINES</v>
      </c>
      <c r="M20" s="48" t="e">
        <f>IF(XXX3!T108="","",XXX3!T108)</f>
        <v>#REF!</v>
      </c>
      <c r="N20" s="65">
        <v>19</v>
      </c>
      <c r="O20" s="48" t="str">
        <f>IF(N20="","",VLOOKUP(N20,[0]!sss,2))</f>
        <v>S</v>
      </c>
      <c r="P20" s="66" t="str">
        <f t="shared" si="3"/>
        <v>Equipes Poussines</v>
      </c>
      <c r="Q20" s="67" t="e">
        <f t="shared" si="4"/>
        <v>#REF!</v>
      </c>
      <c r="R20" s="68"/>
      <c r="S20" s="48" t="str">
        <f>IF(R20="","",VLOOKUP(R20,[0]!sss,2))</f>
        <v/>
      </c>
      <c r="T20" s="66" t="str">
        <f t="shared" si="5"/>
        <v/>
      </c>
      <c r="U20" s="67" t="str">
        <f t="shared" si="6"/>
        <v/>
      </c>
      <c r="V20" s="59"/>
      <c r="W20" s="59" t="e">
        <f t="array" ref="W20">SUM(IF(XXX5!$D$8:$D$48=O20,1))</f>
        <v>#REF!</v>
      </c>
      <c r="Y20" s="59" t="str">
        <f t="shared" si="7"/>
        <v/>
      </c>
      <c r="AB20" s="549"/>
      <c r="AE20" s="61" t="s">
        <v>85</v>
      </c>
      <c r="AF20" s="59">
        <f>XXX6!$G$4</f>
        <v>6.5</v>
      </c>
      <c r="AG20" s="59"/>
      <c r="AH20" s="47" t="str">
        <f t="shared" si="1"/>
        <v/>
      </c>
    </row>
    <row r="21" spans="1:34" ht="32.25" customHeight="1">
      <c r="B21" s="540" t="s">
        <v>23</v>
      </c>
      <c r="C21" s="540"/>
      <c r="D21" s="540"/>
      <c r="E21" s="540"/>
      <c r="F21" s="540"/>
      <c r="G21" s="540"/>
      <c r="H21" s="540"/>
      <c r="I21" s="540"/>
      <c r="J21" s="63">
        <v>10</v>
      </c>
      <c r="K21" s="48" t="str">
        <f>IF(J21="","",VLOOKUP(J21,[0]!sss,2))</f>
        <v>J</v>
      </c>
      <c r="L21" s="64" t="str">
        <f t="shared" si="2"/>
        <v>POUSSINS</v>
      </c>
      <c r="M21" s="48" t="e">
        <f>IF(XXX3!U108="","",XXX3!U108)</f>
        <v>#REF!</v>
      </c>
      <c r="N21" s="65">
        <v>20</v>
      </c>
      <c r="O21" s="48" t="str">
        <f>IF(N21="","",VLOOKUP(N21,[0]!sss,2))</f>
        <v>T</v>
      </c>
      <c r="P21" s="66" t="str">
        <f t="shared" si="3"/>
        <v>Equipes Poussins</v>
      </c>
      <c r="Q21" s="67" t="e">
        <f t="shared" si="4"/>
        <v>#REF!</v>
      </c>
      <c r="R21" s="68"/>
      <c r="S21" s="48" t="str">
        <f>IF(R21="","",VLOOKUP(R21,[0]!sss,2))</f>
        <v/>
      </c>
      <c r="T21" s="66" t="str">
        <f t="shared" si="5"/>
        <v/>
      </c>
      <c r="U21" s="67" t="str">
        <f t="shared" si="6"/>
        <v/>
      </c>
      <c r="V21" s="59"/>
      <c r="W21" s="59" t="e">
        <f t="array" ref="W21">SUM(IF(XXX5!$D$8:$D$48=O21,1))</f>
        <v>#REF!</v>
      </c>
      <c r="Y21" s="59" t="str">
        <f t="shared" si="7"/>
        <v/>
      </c>
      <c r="AB21" s="549"/>
      <c r="AE21" s="61" t="s">
        <v>86</v>
      </c>
      <c r="AF21" s="59">
        <f>XXX6!$G$4</f>
        <v>6.5</v>
      </c>
      <c r="AG21" s="59"/>
      <c r="AH21" s="47" t="str">
        <f t="shared" si="1"/>
        <v/>
      </c>
    </row>
    <row r="22" spans="1:34" ht="26.25" customHeight="1">
      <c r="B22" s="540"/>
      <c r="C22" s="540"/>
      <c r="D22" s="540"/>
      <c r="E22" s="540"/>
      <c r="F22" s="540"/>
      <c r="G22" s="540"/>
      <c r="H22" s="540"/>
      <c r="I22" s="540"/>
      <c r="J22" s="68"/>
      <c r="K22" s="48" t="str">
        <f>IF(J22="","",VLOOKUP(J22,[0]!sss,2))</f>
        <v/>
      </c>
      <c r="L22" s="64" t="str">
        <f t="shared" si="2"/>
        <v/>
      </c>
      <c r="M22" s="48" t="e">
        <f>IF(XXX3!V108="","",XXX3!V108)</f>
        <v>#REF!</v>
      </c>
      <c r="N22" s="65"/>
      <c r="O22" s="48" t="str">
        <f>IF(N22="","",VLOOKUP(N22,[0]!sss,2))</f>
        <v/>
      </c>
      <c r="P22" s="66" t="str">
        <f t="shared" si="3"/>
        <v/>
      </c>
      <c r="Q22" s="67" t="str">
        <f t="shared" si="4"/>
        <v/>
      </c>
      <c r="R22" s="68"/>
      <c r="S22" s="48" t="str">
        <f>IF(R22="","",VLOOKUP(R22,[0]!sss,2))</f>
        <v/>
      </c>
      <c r="T22" s="66" t="str">
        <f t="shared" si="5"/>
        <v/>
      </c>
      <c r="U22" s="67" t="str">
        <f t="shared" si="6"/>
        <v/>
      </c>
      <c r="V22" s="59" t="str">
        <f>+IF(O22="","",O22)</f>
        <v/>
      </c>
      <c r="Y22" s="59" t="str">
        <f t="shared" si="7"/>
        <v/>
      </c>
      <c r="AB22" s="549"/>
      <c r="AE22" s="61" t="s">
        <v>87</v>
      </c>
      <c r="AF22" s="59">
        <f>XXX6!$G$4</f>
        <v>6.5</v>
      </c>
      <c r="AG22" s="59"/>
      <c r="AH22" s="47" t="str">
        <f t="shared" si="1"/>
        <v/>
      </c>
    </row>
    <row r="23" spans="1:34" ht="21.75" customHeight="1">
      <c r="B23" s="541" t="s">
        <v>88</v>
      </c>
      <c r="C23" s="541"/>
      <c r="D23" s="541"/>
      <c r="E23" s="541"/>
      <c r="F23" s="541"/>
      <c r="G23" s="541"/>
      <c r="H23" s="541"/>
      <c r="I23" s="541"/>
      <c r="J23" s="68"/>
      <c r="K23" s="48" t="str">
        <f>IF(J23="","",VLOOKUP(J23,[0]!sss,2))</f>
        <v/>
      </c>
      <c r="L23" s="64" t="str">
        <f t="shared" si="2"/>
        <v/>
      </c>
      <c r="M23" s="48" t="e">
        <f>IF(XXX3!W108="","",XXX3!W108)</f>
        <v>#REF!</v>
      </c>
      <c r="N23" s="65"/>
      <c r="O23" s="48" t="str">
        <f>IF(N23="","",VLOOKUP(N23,[0]!sss,2))</f>
        <v/>
      </c>
      <c r="P23" s="66" t="str">
        <f t="shared" si="3"/>
        <v/>
      </c>
      <c r="Q23" s="67" t="str">
        <f t="shared" si="4"/>
        <v/>
      </c>
      <c r="R23" s="68"/>
      <c r="S23" s="48" t="str">
        <f>IF(R23="","",VLOOKUP(R23,[0]!sss,2))</f>
        <v/>
      </c>
      <c r="T23" s="66" t="str">
        <f t="shared" si="5"/>
        <v/>
      </c>
      <c r="U23" s="67" t="str">
        <f t="shared" si="6"/>
        <v/>
      </c>
      <c r="V23" s="59" t="str">
        <f>+IF(O23="","",O23)</f>
        <v/>
      </c>
      <c r="Y23" s="59" t="str">
        <f t="shared" si="7"/>
        <v/>
      </c>
      <c r="AB23" s="549"/>
      <c r="AE23" s="61" t="s">
        <v>89</v>
      </c>
      <c r="AF23" s="59">
        <f>XXX6!$G$4</f>
        <v>6.5</v>
      </c>
      <c r="AG23" s="59"/>
      <c r="AH23" s="47" t="str">
        <f t="shared" si="1"/>
        <v/>
      </c>
    </row>
    <row r="24" spans="1:34" ht="30.75" customHeight="1">
      <c r="B24" s="542">
        <f>IF(XXX6!C16="","",XXX6!C16)</f>
        <v>40275</v>
      </c>
      <c r="C24" s="542"/>
      <c r="D24" s="542"/>
      <c r="E24" s="542"/>
      <c r="F24" s="542"/>
      <c r="G24" s="542"/>
      <c r="H24" s="542"/>
      <c r="I24" s="542"/>
      <c r="J24" s="68"/>
      <c r="K24" s="48" t="str">
        <f>IF(J24="","",VLOOKUP(J24,[0]!sss,2))</f>
        <v/>
      </c>
      <c r="L24" s="64" t="str">
        <f t="shared" si="2"/>
        <v/>
      </c>
      <c r="M24" s="48" t="e">
        <f>IF(XXX3!X108="","",XXX3!X108)</f>
        <v>#REF!</v>
      </c>
      <c r="N24" s="65"/>
      <c r="O24" s="48" t="str">
        <f>IF(N24="","",VLOOKUP(N24,[0]!sss,2))</f>
        <v/>
      </c>
      <c r="P24" s="66" t="str">
        <f t="shared" si="3"/>
        <v/>
      </c>
      <c r="Q24" s="67" t="str">
        <f t="shared" si="4"/>
        <v/>
      </c>
      <c r="R24" s="68"/>
      <c r="S24" s="48" t="str">
        <f>IF(R24="","",VLOOKUP(R24,[0]!sss,2))</f>
        <v/>
      </c>
      <c r="T24" s="66" t="str">
        <f t="shared" si="5"/>
        <v/>
      </c>
      <c r="U24" s="67" t="str">
        <f t="shared" si="6"/>
        <v/>
      </c>
      <c r="V24" s="59" t="str">
        <f>+IF(O24="","",O24)</f>
        <v/>
      </c>
      <c r="Y24" s="59" t="str">
        <f t="shared" si="7"/>
        <v/>
      </c>
      <c r="AB24" s="549"/>
      <c r="AE24" s="61" t="s">
        <v>90</v>
      </c>
      <c r="AF24" s="59">
        <f>XXX6!$G$4</f>
        <v>6.5</v>
      </c>
      <c r="AG24" s="59"/>
      <c r="AH24" s="47" t="str">
        <f t="shared" si="1"/>
        <v/>
      </c>
    </row>
    <row r="25" spans="1:34" ht="21.75" customHeight="1">
      <c r="B25" s="542"/>
      <c r="C25" s="542"/>
      <c r="D25" s="542"/>
      <c r="E25" s="542"/>
      <c r="F25" s="542"/>
      <c r="G25" s="542"/>
      <c r="H25" s="542"/>
      <c r="I25" s="542"/>
      <c r="J25" s="68"/>
      <c r="K25" s="48" t="str">
        <f>IF(J25="","",VLOOKUP(J25,[0]!sss,2))</f>
        <v/>
      </c>
      <c r="L25" s="64" t="str">
        <f t="shared" si="2"/>
        <v/>
      </c>
      <c r="M25" s="48" t="e">
        <f>IF(XXX3!Y108="","",XXX3!Y108)</f>
        <v>#REF!</v>
      </c>
      <c r="N25" s="65"/>
      <c r="O25" s="48" t="str">
        <f>IF(N25="","",VLOOKUP(N25,[0]!sss,2))</f>
        <v/>
      </c>
      <c r="P25" s="66" t="str">
        <f t="shared" si="3"/>
        <v/>
      </c>
      <c r="Q25" s="67" t="str">
        <f t="shared" si="4"/>
        <v/>
      </c>
      <c r="R25" s="68"/>
      <c r="S25" s="48" t="str">
        <f>IF(R25="","",VLOOKUP(R25,[0]!sss,2))</f>
        <v/>
      </c>
      <c r="T25" s="66" t="str">
        <f t="shared" si="5"/>
        <v/>
      </c>
      <c r="U25" s="67" t="str">
        <f t="shared" si="6"/>
        <v/>
      </c>
      <c r="V25" s="59" t="str">
        <f>+IF(O25="","",O25)</f>
        <v/>
      </c>
      <c r="Y25" s="59" t="str">
        <f t="shared" si="7"/>
        <v/>
      </c>
      <c r="AB25" s="549"/>
      <c r="AE25" s="61" t="s">
        <v>91</v>
      </c>
      <c r="AF25" s="59">
        <f>XXX6!$G$4</f>
        <v>6.5</v>
      </c>
      <c r="AG25" s="59"/>
      <c r="AH25" s="47" t="str">
        <f t="shared" si="1"/>
        <v/>
      </c>
    </row>
    <row r="26" spans="1:34" ht="26.25" customHeight="1">
      <c r="B26" s="543" t="s">
        <v>92</v>
      </c>
      <c r="C26" s="543"/>
      <c r="D26" s="543"/>
      <c r="E26" s="543"/>
      <c r="F26" s="543"/>
      <c r="G26" s="543"/>
      <c r="H26" s="543"/>
      <c r="I26" s="543"/>
      <c r="J26" s="68"/>
      <c r="K26" s="48" t="str">
        <f>IF(J26="","",VLOOKUP(J26,[0]!sss,2))</f>
        <v/>
      </c>
      <c r="L26" s="64" t="str">
        <f t="shared" si="2"/>
        <v/>
      </c>
      <c r="M26" s="67" t="e">
        <f>IF(XXX3!Z108="","",XXX3!Z108)</f>
        <v>#REF!</v>
      </c>
      <c r="O26" s="48" t="str">
        <f>IF(N26="","",VLOOKUP(N26,[0]!sss,2))</f>
        <v/>
      </c>
      <c r="P26" s="66" t="str">
        <f t="shared" si="3"/>
        <v/>
      </c>
      <c r="Q26" s="67" t="str">
        <f t="shared" si="4"/>
        <v/>
      </c>
      <c r="R26" s="68"/>
      <c r="S26" s="48" t="str">
        <f>IF(R26="","",VLOOKUP(R26,[0]!sss,2))</f>
        <v/>
      </c>
      <c r="T26" s="66" t="str">
        <f t="shared" si="5"/>
        <v/>
      </c>
      <c r="U26" s="67" t="str">
        <f t="shared" si="6"/>
        <v/>
      </c>
      <c r="V26" s="59" t="str">
        <f>+IF(O26="","",O26)</f>
        <v/>
      </c>
      <c r="Y26" s="59" t="str">
        <f t="shared" si="7"/>
        <v/>
      </c>
      <c r="AB26" s="549"/>
      <c r="AC26" s="47" t="e">
        <f>+#REF!</f>
        <v>#REF!</v>
      </c>
      <c r="AE26" s="61" t="s">
        <v>93</v>
      </c>
      <c r="AF26" s="59">
        <f>XXX6!$G$4</f>
        <v>6.5</v>
      </c>
      <c r="AG26" s="59"/>
      <c r="AH26" s="47" t="str">
        <f t="shared" si="1"/>
        <v/>
      </c>
    </row>
    <row r="27" spans="1:34" ht="26.25" customHeight="1">
      <c r="A27" s="56"/>
      <c r="B27" s="543"/>
      <c r="C27" s="543"/>
      <c r="D27" s="543"/>
      <c r="E27" s="543"/>
      <c r="F27" s="543"/>
      <c r="G27" s="543"/>
      <c r="H27" s="543"/>
      <c r="I27" s="543"/>
      <c r="K27" s="60" t="s">
        <v>94</v>
      </c>
      <c r="L27" s="535" t="e">
        <f>IF(L31&gt;0,L31,"")</f>
        <v>#REF!</v>
      </c>
      <c r="M27" s="535"/>
      <c r="N27" s="77"/>
      <c r="O27" s="60" t="s">
        <v>94</v>
      </c>
      <c r="P27" s="535" t="e">
        <f>IF(P31&gt;0,P31,"")</f>
        <v>#REF!</v>
      </c>
      <c r="Q27" s="535"/>
      <c r="R27" s="77"/>
      <c r="S27" s="78" t="s">
        <v>94</v>
      </c>
      <c r="T27" s="535" t="e">
        <f>IF(T31&gt;0,T31,"")</f>
        <v>#REF!</v>
      </c>
      <c r="U27" s="535"/>
      <c r="V27" s="59"/>
      <c r="Z27" s="78" t="s">
        <v>94</v>
      </c>
      <c r="AA27" s="71" t="e">
        <f>SUM(AA12:AA26)</f>
        <v>#REF!</v>
      </c>
      <c r="AB27" s="79" t="e">
        <f>CONCATENATE(AC26,"  ",AC27)</f>
        <v>#REF!</v>
      </c>
      <c r="AC27" s="47" t="s">
        <v>95</v>
      </c>
      <c r="AE27" s="61" t="s">
        <v>96</v>
      </c>
      <c r="AF27" s="59">
        <f>XXX6!$G$4</f>
        <v>6.5</v>
      </c>
      <c r="AG27" s="59"/>
      <c r="AH27" s="47" t="str">
        <f t="shared" si="1"/>
        <v/>
      </c>
    </row>
    <row r="28" spans="1:34" ht="26.25" customHeight="1">
      <c r="A28" s="56"/>
      <c r="B28" s="543"/>
      <c r="C28" s="543"/>
      <c r="D28" s="543"/>
      <c r="E28" s="543"/>
      <c r="F28" s="543"/>
      <c r="G28" s="543"/>
      <c r="H28" s="543"/>
      <c r="I28" s="543"/>
      <c r="K28" s="529" t="s">
        <v>97</v>
      </c>
      <c r="L28" s="529"/>
      <c r="M28" s="529"/>
      <c r="N28" s="536" t="e">
        <f>SUM(L27,P27,T27)</f>
        <v>#REF!</v>
      </c>
      <c r="O28" s="536"/>
      <c r="P28" s="537" t="s">
        <v>98</v>
      </c>
      <c r="Q28" s="527">
        <f>XXX6!G4</f>
        <v>6.5</v>
      </c>
      <c r="R28" s="527"/>
      <c r="S28" s="527"/>
      <c r="T28" s="538" t="e">
        <f>N28*Q28</f>
        <v>#REF!</v>
      </c>
      <c r="U28" s="538"/>
      <c r="V28" s="59"/>
      <c r="Z28" s="527" t="e">
        <f>+#REF!</f>
        <v>#REF!</v>
      </c>
      <c r="AA28" s="527"/>
      <c r="AB28" s="527" t="e">
        <f>+#REF!</f>
        <v>#REF!</v>
      </c>
      <c r="AE28" s="61" t="s">
        <v>99</v>
      </c>
      <c r="AF28" s="59">
        <f>XXX6!$G$4</f>
        <v>6.5</v>
      </c>
      <c r="AG28" s="59"/>
      <c r="AH28" s="47" t="str">
        <f t="shared" si="1"/>
        <v/>
      </c>
    </row>
    <row r="29" spans="1:34" ht="35.25" customHeight="1">
      <c r="A29" s="56"/>
      <c r="H29" s="80"/>
      <c r="K29" s="529"/>
      <c r="L29" s="529"/>
      <c r="M29" s="529"/>
      <c r="N29" s="536"/>
      <c r="O29" s="536"/>
      <c r="P29" s="537"/>
      <c r="Q29" s="527"/>
      <c r="R29" s="527"/>
      <c r="S29" s="527"/>
      <c r="T29" s="538"/>
      <c r="U29" s="538"/>
      <c r="V29" s="59"/>
      <c r="Z29" s="527"/>
      <c r="AA29" s="527"/>
      <c r="AB29" s="527"/>
      <c r="AE29" s="61" t="s">
        <v>100</v>
      </c>
      <c r="AF29" s="59">
        <f>XXX6!$G$4</f>
        <v>6.5</v>
      </c>
      <c r="AG29" s="59"/>
      <c r="AH29" s="47" t="str">
        <f t="shared" si="1"/>
        <v/>
      </c>
    </row>
    <row r="30" spans="1:34" ht="24.75" customHeight="1">
      <c r="A30" s="56"/>
      <c r="B30" s="48">
        <v>1</v>
      </c>
      <c r="C30" s="74" t="s">
        <v>101</v>
      </c>
      <c r="D30" s="74"/>
      <c r="E30" s="74"/>
      <c r="F30" s="74"/>
      <c r="G30" s="74"/>
      <c r="H30" s="74"/>
      <c r="I30" s="74"/>
      <c r="K30" s="528" t="s">
        <v>102</v>
      </c>
      <c r="L30" s="528"/>
      <c r="M30" s="528"/>
      <c r="N30" s="528"/>
      <c r="O30" s="528"/>
      <c r="P30" s="528"/>
      <c r="Q30" s="528"/>
      <c r="R30" s="528"/>
      <c r="S30" s="528"/>
      <c r="T30" s="528"/>
      <c r="U30" s="528"/>
      <c r="V30" s="59"/>
      <c r="Z30" s="76" t="s">
        <v>103</v>
      </c>
      <c r="AA30" s="81">
        <f>+XXX6!G13</f>
        <v>26</v>
      </c>
      <c r="AB30" s="529" t="s">
        <v>94</v>
      </c>
      <c r="AE30" s="61" t="s">
        <v>104</v>
      </c>
      <c r="AF30" s="59">
        <f>XXX6!$G$4</f>
        <v>6.5</v>
      </c>
      <c r="AG30" s="59"/>
      <c r="AH30" s="47" t="str">
        <f t="shared" si="1"/>
        <v/>
      </c>
    </row>
    <row r="31" spans="1:34" ht="21.75" customHeight="1">
      <c r="A31" s="56"/>
      <c r="B31" s="48">
        <v>2</v>
      </c>
      <c r="C31" s="74" t="s">
        <v>105</v>
      </c>
      <c r="D31" s="74"/>
      <c r="E31" s="74"/>
      <c r="F31" s="74"/>
      <c r="G31" s="74"/>
      <c r="H31" s="74"/>
      <c r="I31" s="74"/>
      <c r="L31" s="55" t="e">
        <f>SUM(M12:M26)</f>
        <v>#REF!</v>
      </c>
      <c r="P31" s="47" t="e">
        <f>SUM(Q12:Q26)</f>
        <v>#REF!</v>
      </c>
      <c r="T31" s="47" t="e">
        <f>SUM(U12:U26)</f>
        <v>#REF!</v>
      </c>
      <c r="V31" s="59"/>
      <c r="Z31" s="76" t="s">
        <v>106</v>
      </c>
      <c r="AA31" s="81">
        <f>+XXX6!G9</f>
        <v>20</v>
      </c>
      <c r="AB31" s="529"/>
      <c r="AE31" s="61" t="s">
        <v>107</v>
      </c>
      <c r="AF31" s="59">
        <f>XXX6!$G$4</f>
        <v>6.5</v>
      </c>
      <c r="AG31" s="59"/>
      <c r="AH31" s="47" t="str">
        <f t="shared" si="1"/>
        <v/>
      </c>
    </row>
    <row r="32" spans="1:34" ht="24.75" customHeight="1">
      <c r="A32" s="56"/>
      <c r="B32" s="48">
        <v>3</v>
      </c>
      <c r="D32" s="74"/>
      <c r="E32" s="74"/>
      <c r="F32" s="74"/>
      <c r="G32" s="74"/>
      <c r="H32" s="74"/>
      <c r="I32" s="74"/>
      <c r="J32" s="56">
        <v>29</v>
      </c>
      <c r="K32" s="530" t="s">
        <v>21</v>
      </c>
      <c r="L32" s="530"/>
      <c r="M32" s="531" t="e">
        <f>IF(#REF!="","",#REF!)</f>
        <v>#REF!</v>
      </c>
      <c r="N32" s="531"/>
      <c r="O32" s="531"/>
      <c r="P32" s="531"/>
      <c r="Q32" s="531"/>
      <c r="R32" s="532" t="s">
        <v>108</v>
      </c>
      <c r="S32" s="532"/>
      <c r="T32" s="533" t="e">
        <f>IF(#REF!="","",#REF!)</f>
        <v>#REF!</v>
      </c>
      <c r="U32" s="533"/>
      <c r="V32" s="59"/>
      <c r="Z32" s="55">
        <v>30</v>
      </c>
      <c r="AB32" s="534" t="e">
        <f>SUM(T28,AB28)</f>
        <v>#REF!</v>
      </c>
      <c r="AE32" s="61" t="s">
        <v>109</v>
      </c>
      <c r="AF32" s="59">
        <f>XXX6!$G$4</f>
        <v>6.5</v>
      </c>
      <c r="AG32" s="59"/>
      <c r="AH32" s="47" t="str">
        <f t="shared" si="1"/>
        <v/>
      </c>
    </row>
    <row r="33" spans="1:34" ht="44.25" customHeight="1">
      <c r="A33" s="56"/>
      <c r="J33" s="56">
        <v>28</v>
      </c>
      <c r="K33" s="530" t="s">
        <v>24</v>
      </c>
      <c r="L33" s="530"/>
      <c r="M33" s="533" t="e">
        <f>IF(#REF!="","",#REF!)</f>
        <v>#REF!</v>
      </c>
      <c r="N33" s="533"/>
      <c r="O33" s="533"/>
      <c r="P33" s="533"/>
      <c r="Q33" s="533"/>
      <c r="R33" s="532" t="s">
        <v>110</v>
      </c>
      <c r="S33" s="532"/>
      <c r="T33" s="533"/>
      <c r="U33" s="533"/>
      <c r="V33" s="59"/>
      <c r="AB33" s="534"/>
      <c r="AE33" s="61" t="s">
        <v>98</v>
      </c>
      <c r="AF33" s="59">
        <f>XXX6!$G$4</f>
        <v>6.5</v>
      </c>
      <c r="AG33" s="59"/>
      <c r="AH33" s="47" t="str">
        <f t="shared" si="1"/>
        <v/>
      </c>
    </row>
    <row r="34" spans="1:34" ht="29.25" customHeight="1">
      <c r="A34" s="56">
        <v>15</v>
      </c>
      <c r="B34" s="82" t="s">
        <v>111</v>
      </c>
      <c r="C34" s="525" t="e">
        <f>#REF!</f>
        <v>#REF!</v>
      </c>
      <c r="D34" s="525"/>
      <c r="E34" s="525"/>
      <c r="F34" s="525"/>
      <c r="G34" s="525"/>
      <c r="H34" s="525"/>
      <c r="I34" s="525"/>
      <c r="J34" s="56">
        <v>19</v>
      </c>
      <c r="K34" s="518" t="s">
        <v>112</v>
      </c>
      <c r="L34" s="518"/>
      <c r="M34" s="519" t="s">
        <v>113</v>
      </c>
      <c r="N34" s="519"/>
      <c r="O34" s="526" t="e">
        <f>IF(#REF!="","",#REF!)</f>
        <v>#REF!</v>
      </c>
      <c r="P34" s="526"/>
      <c r="Q34" s="526"/>
      <c r="R34" s="526"/>
      <c r="S34" s="526"/>
      <c r="T34" s="526"/>
      <c r="U34" s="526"/>
      <c r="V34" s="59"/>
      <c r="AB34" s="534"/>
      <c r="AE34" s="61" t="s">
        <v>114</v>
      </c>
      <c r="AF34" s="59">
        <f>XXX6!$G$4</f>
        <v>6.5</v>
      </c>
      <c r="AG34" s="59"/>
      <c r="AH34" s="47" t="str">
        <f t="shared" si="1"/>
        <v/>
      </c>
    </row>
    <row r="35" spans="1:34" ht="24.75" customHeight="1">
      <c r="J35" s="56">
        <v>20</v>
      </c>
      <c r="K35" s="518"/>
      <c r="L35" s="518"/>
      <c r="M35" s="517" t="s">
        <v>115</v>
      </c>
      <c r="N35" s="517"/>
      <c r="O35" s="520" t="e">
        <f>IF(#REF!="","",#REF!)</f>
        <v>#REF!</v>
      </c>
      <c r="P35" s="520"/>
      <c r="Q35" s="520"/>
      <c r="R35" s="520"/>
      <c r="S35" s="520"/>
      <c r="T35" s="520"/>
      <c r="U35" s="520"/>
      <c r="V35" s="59"/>
      <c r="AB35" s="534"/>
      <c r="AE35" s="61" t="s">
        <v>116</v>
      </c>
      <c r="AF35" s="59">
        <f>XXX6!$G$4</f>
        <v>6.5</v>
      </c>
      <c r="AG35" s="59"/>
      <c r="AH35" s="47" t="str">
        <f t="shared" si="1"/>
        <v/>
      </c>
    </row>
    <row r="36" spans="1:34" ht="21.75" customHeight="1">
      <c r="A36" s="56">
        <v>13</v>
      </c>
      <c r="B36" s="516" t="s">
        <v>117</v>
      </c>
      <c r="C36" s="516"/>
      <c r="D36" s="517" t="e">
        <f>#REF!</f>
        <v>#REF!</v>
      </c>
      <c r="E36" s="517"/>
      <c r="F36" s="517"/>
      <c r="G36" s="517"/>
      <c r="H36" s="517"/>
      <c r="I36" s="517"/>
      <c r="J36" s="56">
        <v>21</v>
      </c>
      <c r="K36" s="518" t="s">
        <v>118</v>
      </c>
      <c r="L36" s="518"/>
      <c r="M36" s="519" t="s">
        <v>119</v>
      </c>
      <c r="N36" s="519"/>
      <c r="O36" s="520" t="e">
        <f>IF(#REF!="","",#REF!)</f>
        <v>#REF!</v>
      </c>
      <c r="P36" s="520"/>
      <c r="Q36" s="520"/>
      <c r="R36" s="520"/>
      <c r="S36" s="520"/>
      <c r="T36" s="520"/>
      <c r="U36" s="520"/>
      <c r="V36" s="59"/>
      <c r="AB36" s="534"/>
      <c r="AE36" s="61" t="s">
        <v>120</v>
      </c>
      <c r="AF36" s="59">
        <f>XXX6!$G$4</f>
        <v>6.5</v>
      </c>
      <c r="AG36" s="59"/>
      <c r="AH36" s="47" t="str">
        <f t="shared" si="1"/>
        <v/>
      </c>
    </row>
    <row r="37" spans="1:34" ht="29.25" customHeight="1">
      <c r="B37" s="521" t="s">
        <v>121</v>
      </c>
      <c r="C37" s="521"/>
      <c r="D37" s="517"/>
      <c r="E37" s="517"/>
      <c r="F37" s="517"/>
      <c r="G37" s="517"/>
      <c r="H37" s="517"/>
      <c r="I37" s="517"/>
      <c r="J37" s="56">
        <v>22</v>
      </c>
      <c r="K37" s="518"/>
      <c r="L37" s="518"/>
      <c r="M37" s="522" t="s">
        <v>122</v>
      </c>
      <c r="N37" s="522"/>
      <c r="O37" s="523" t="e">
        <f>IF(#REF!="","",#REF!)</f>
        <v>#REF!</v>
      </c>
      <c r="P37" s="523"/>
      <c r="Q37" s="524" t="s">
        <v>123</v>
      </c>
      <c r="R37" s="524"/>
      <c r="S37" s="523" t="e">
        <f>IF(#REF!="","",#REF!)</f>
        <v>#REF!</v>
      </c>
      <c r="T37" s="523"/>
      <c r="U37" s="523"/>
      <c r="AB37" s="534"/>
      <c r="AE37" s="61" t="s">
        <v>124</v>
      </c>
      <c r="AF37" s="59">
        <f>XXX6!$G$4</f>
        <v>6.5</v>
      </c>
      <c r="AG37" s="59"/>
      <c r="AH37" s="47" t="str">
        <f t="shared" si="1"/>
        <v/>
      </c>
    </row>
    <row r="38" spans="1:34" ht="21.75" customHeight="1">
      <c r="A38" s="56"/>
      <c r="B38" s="521"/>
      <c r="C38" s="521"/>
      <c r="D38" s="517"/>
      <c r="E38" s="517"/>
      <c r="F38" s="517"/>
      <c r="G38" s="517"/>
      <c r="H38" s="517"/>
      <c r="I38" s="517"/>
      <c r="K38" s="518"/>
      <c r="L38" s="518"/>
      <c r="M38" s="524" t="s">
        <v>125</v>
      </c>
      <c r="N38" s="524"/>
      <c r="O38" s="523" t="e">
        <f>IF(#REF!="","",#REF!)</f>
        <v>#REF!</v>
      </c>
      <c r="P38" s="523"/>
      <c r="Q38" s="524" t="s">
        <v>126</v>
      </c>
      <c r="R38" s="524"/>
      <c r="S38" s="523" t="e">
        <f>IF(#REF!="","",#REF!)</f>
        <v>#REF!</v>
      </c>
      <c r="T38" s="523"/>
      <c r="U38" s="523"/>
      <c r="AB38" s="534"/>
      <c r="AH38" s="83" t="e">
        <f>SUM(AH10:AH37)</f>
        <v>#REF!</v>
      </c>
    </row>
    <row r="39" spans="1:34" ht="21.75" customHeight="1">
      <c r="T39" s="55"/>
      <c r="AH39" s="83"/>
    </row>
    <row r="40" spans="1:34" ht="21.75" customHeight="1">
      <c r="B40" s="514" t="s">
        <v>127</v>
      </c>
      <c r="C40" s="514"/>
      <c r="D40" s="514"/>
      <c r="E40" s="514"/>
      <c r="F40" s="514"/>
      <c r="G40" s="514"/>
      <c r="H40" s="514"/>
      <c r="I40" s="514"/>
      <c r="J40" s="514"/>
      <c r="K40" s="514"/>
      <c r="L40" s="514"/>
      <c r="M40" s="514"/>
      <c r="N40" s="514"/>
      <c r="O40" s="514"/>
      <c r="P40" s="514"/>
      <c r="Q40" s="514"/>
      <c r="R40" s="514"/>
      <c r="S40" s="514"/>
      <c r="T40" s="514"/>
      <c r="U40" s="514"/>
    </row>
    <row r="41" spans="1:34" ht="21.75" customHeight="1"/>
    <row r="42" spans="1:34" ht="21.75" customHeight="1"/>
    <row r="43" spans="1:34" ht="21.75" customHeight="1"/>
    <row r="44" spans="1:34">
      <c r="J44" s="56"/>
    </row>
    <row r="45" spans="1:34">
      <c r="J45" s="56"/>
    </row>
    <row r="46" spans="1:34">
      <c r="B46" s="515" t="s">
        <v>128</v>
      </c>
      <c r="C46" s="515"/>
      <c r="D46" s="515"/>
      <c r="E46" s="515"/>
      <c r="F46" s="515"/>
      <c r="G46" s="515"/>
      <c r="H46" s="515"/>
      <c r="I46" s="515"/>
      <c r="J46" s="515"/>
      <c r="K46" s="515"/>
      <c r="L46" s="515"/>
      <c r="M46" s="515"/>
      <c r="N46" s="515"/>
      <c r="O46" s="515"/>
      <c r="P46" s="515"/>
      <c r="Q46" s="515"/>
      <c r="R46" s="515"/>
      <c r="S46" s="515"/>
      <c r="T46" s="515"/>
      <c r="U46" s="515"/>
    </row>
    <row r="47" spans="1:34">
      <c r="B47" s="515"/>
      <c r="C47" s="515"/>
      <c r="D47" s="515"/>
      <c r="E47" s="515"/>
      <c r="F47" s="515"/>
      <c r="G47" s="515"/>
      <c r="H47" s="515"/>
      <c r="I47" s="515"/>
      <c r="J47" s="515"/>
      <c r="K47" s="515"/>
      <c r="L47" s="515"/>
      <c r="M47" s="515"/>
      <c r="N47" s="515"/>
      <c r="O47" s="515"/>
      <c r="P47" s="515"/>
      <c r="Q47" s="515"/>
      <c r="R47" s="515"/>
      <c r="S47" s="515"/>
      <c r="T47" s="515"/>
      <c r="U47" s="515"/>
    </row>
    <row r="48" spans="1:34" ht="48" customHeight="1">
      <c r="B48" s="515"/>
      <c r="C48" s="515"/>
      <c r="D48" s="515"/>
      <c r="E48" s="515"/>
      <c r="F48" s="515"/>
      <c r="G48" s="515"/>
      <c r="H48" s="515"/>
      <c r="I48" s="515"/>
      <c r="J48" s="515"/>
      <c r="K48" s="515"/>
      <c r="L48" s="515"/>
      <c r="M48" s="515"/>
      <c r="N48" s="515"/>
      <c r="O48" s="515"/>
      <c r="P48" s="515"/>
      <c r="Q48" s="515"/>
      <c r="R48" s="515"/>
      <c r="S48" s="515"/>
      <c r="T48" s="515"/>
      <c r="U48" s="515"/>
    </row>
  </sheetData>
  <sheetProtection password="E3BB" sheet="1" objects="1" scenarios="1"/>
  <mergeCells count="73">
    <mergeCell ref="C3:U3"/>
    <mergeCell ref="C4:U4"/>
    <mergeCell ref="C5:U5"/>
    <mergeCell ref="C6:U6"/>
    <mergeCell ref="C7:U7"/>
    <mergeCell ref="AE8:AH8"/>
    <mergeCell ref="C9:I9"/>
    <mergeCell ref="K9:T9"/>
    <mergeCell ref="AB9:AB26"/>
    <mergeCell ref="B10:B12"/>
    <mergeCell ref="C10:I10"/>
    <mergeCell ref="K10:T10"/>
    <mergeCell ref="C11:I11"/>
    <mergeCell ref="K11:M11"/>
    <mergeCell ref="O11:Q11"/>
    <mergeCell ref="S11:U11"/>
    <mergeCell ref="Z11:AA11"/>
    <mergeCell ref="C12:I12"/>
    <mergeCell ref="C14:I14"/>
    <mergeCell ref="B15:B18"/>
    <mergeCell ref="C15:I15"/>
    <mergeCell ref="C16:I16"/>
    <mergeCell ref="D17:E17"/>
    <mergeCell ref="G17:H17"/>
    <mergeCell ref="D18:E18"/>
    <mergeCell ref="G18:I18"/>
    <mergeCell ref="C19:I19"/>
    <mergeCell ref="B21:I22"/>
    <mergeCell ref="B23:I23"/>
    <mergeCell ref="B24:I25"/>
    <mergeCell ref="B26:I28"/>
    <mergeCell ref="L27:M27"/>
    <mergeCell ref="P27:Q27"/>
    <mergeCell ref="T27:U27"/>
    <mergeCell ref="K28:M29"/>
    <mergeCell ref="N28:O29"/>
    <mergeCell ref="P28:P29"/>
    <mergeCell ref="Q28:S29"/>
    <mergeCell ref="T28:U29"/>
    <mergeCell ref="Z28:AA29"/>
    <mergeCell ref="AB28:AB29"/>
    <mergeCell ref="K30:U30"/>
    <mergeCell ref="AB30:AB31"/>
    <mergeCell ref="K32:L32"/>
    <mergeCell ref="M32:Q32"/>
    <mergeCell ref="R32:S32"/>
    <mergeCell ref="T32:U33"/>
    <mergeCell ref="AB32:AB38"/>
    <mergeCell ref="K33:L33"/>
    <mergeCell ref="M33:Q33"/>
    <mergeCell ref="R33:S33"/>
    <mergeCell ref="C34:I34"/>
    <mergeCell ref="K34:L35"/>
    <mergeCell ref="M34:N34"/>
    <mergeCell ref="O34:U34"/>
    <mergeCell ref="M35:N35"/>
    <mergeCell ref="O35:U35"/>
    <mergeCell ref="B40:U40"/>
    <mergeCell ref="B46:U48"/>
    <mergeCell ref="B36:C36"/>
    <mergeCell ref="D36:I38"/>
    <mergeCell ref="K36:L38"/>
    <mergeCell ref="M36:N36"/>
    <mergeCell ref="O36:U36"/>
    <mergeCell ref="B37:C38"/>
    <mergeCell ref="M37:N37"/>
    <mergeCell ref="O37:P37"/>
    <mergeCell ref="Q37:R37"/>
    <mergeCell ref="S37:U37"/>
    <mergeCell ref="M38:N38"/>
    <mergeCell ref="O38:P38"/>
    <mergeCell ref="Q38:R38"/>
    <mergeCell ref="S38:U38"/>
  </mergeCells>
  <printOptions horizontalCentered="1" verticalCentered="1"/>
  <pageMargins left="0.196527777777778" right="0.196527777777778" top="0.196527777777778" bottom="0.196527777777778" header="0.51180555555555496" footer="0.118055555555556"/>
  <pageSetup paperSize="9" scale="72" firstPageNumber="0" orientation="portrait" horizontalDpi="300" verticalDpi="300" r:id="rId1"/>
  <headerFooter>
    <oddFooter>&amp;R&amp;14&amp;D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MK95"/>
  <sheetViews>
    <sheetView view="pageBreakPreview" zoomScale="80" zoomScaleNormal="50" zoomScalePageLayoutView="80" workbookViewId="0">
      <selection activeCell="M19" sqref="M19"/>
    </sheetView>
  </sheetViews>
  <sheetFormatPr baseColWidth="10" defaultColWidth="9.140625" defaultRowHeight="12.75"/>
  <cols>
    <col min="1" max="1" width="7.28515625" style="13" customWidth="1"/>
    <col min="2" max="36" width="11.5703125" style="13" hidden="1"/>
    <col min="37" max="1025" width="9.85546875" style="13" customWidth="1"/>
  </cols>
  <sheetData>
    <row r="1" spans="1:253" ht="30.75" customHeight="1">
      <c r="A1" s="84">
        <v>1</v>
      </c>
      <c r="B1" s="570" t="str">
        <f>VLOOKUP(A1,titres,2)</f>
        <v>Commission Fédérale d'Activités tennis de table</v>
      </c>
      <c r="C1" s="570"/>
      <c r="D1" s="570"/>
      <c r="E1" s="570"/>
      <c r="F1" s="570"/>
      <c r="G1" s="570"/>
      <c r="H1" s="570"/>
      <c r="I1" s="570"/>
      <c r="J1" s="570"/>
      <c r="K1" s="570"/>
      <c r="L1" s="86"/>
      <c r="M1" s="87"/>
      <c r="N1" s="87"/>
      <c r="O1" s="87"/>
      <c r="P1" s="87"/>
      <c r="Q1" s="87"/>
      <c r="R1" s="87"/>
      <c r="S1" s="87"/>
      <c r="T1" s="87"/>
      <c r="U1" s="87"/>
      <c r="Z1" s="88"/>
      <c r="AA1" s="88"/>
      <c r="AB1" s="88"/>
      <c r="AC1" s="88"/>
      <c r="AE1" s="89">
        <v>7</v>
      </c>
      <c r="AF1" s="89">
        <v>19</v>
      </c>
      <c r="AH1" s="89">
        <v>11</v>
      </c>
    </row>
    <row r="2" spans="1:253" ht="26.25" customHeight="1">
      <c r="A2" s="84">
        <v>2</v>
      </c>
      <c r="B2" s="570" t="str">
        <f>VLOOKUP(A2,titres,2)</f>
        <v>CHAMPIONNATS de France  FSGT</v>
      </c>
      <c r="C2" s="570"/>
      <c r="D2" s="570"/>
      <c r="E2" s="570"/>
      <c r="F2" s="570"/>
      <c r="G2" s="570"/>
      <c r="H2" s="570"/>
      <c r="I2" s="570"/>
      <c r="J2" s="570"/>
      <c r="K2" s="90"/>
      <c r="L2" s="87"/>
      <c r="M2" s="87"/>
      <c r="N2" s="87"/>
      <c r="O2" s="87"/>
      <c r="P2" s="87"/>
      <c r="Q2" s="87"/>
      <c r="R2" s="87"/>
      <c r="S2" s="87"/>
      <c r="T2" s="87"/>
      <c r="U2" s="87"/>
      <c r="Z2" s="88"/>
      <c r="AA2" s="88"/>
      <c r="AB2" s="88"/>
      <c r="AC2" s="88"/>
      <c r="AD2" s="88"/>
    </row>
    <row r="3" spans="1:253" ht="25.5">
      <c r="A3" s="84">
        <v>3</v>
      </c>
      <c r="B3" s="570" t="str">
        <f>VLOOKUP(A3,titres,2)</f>
        <v xml:space="preserve">8 et 9 mai 2010 </v>
      </c>
      <c r="C3" s="570"/>
      <c r="D3" s="570"/>
      <c r="E3" s="570"/>
      <c r="F3" s="570"/>
      <c r="G3" s="570"/>
      <c r="H3" s="570"/>
      <c r="I3" s="570"/>
      <c r="J3" s="570"/>
      <c r="K3" s="570"/>
      <c r="L3" s="91"/>
      <c r="M3" s="91"/>
      <c r="N3" s="91"/>
      <c r="O3" s="91"/>
      <c r="P3" s="91"/>
      <c r="Q3" s="91"/>
      <c r="R3" s="91"/>
      <c r="S3" s="91"/>
      <c r="T3" s="91"/>
      <c r="U3" s="92"/>
      <c r="Z3" s="88"/>
      <c r="AA3" s="88"/>
      <c r="AB3" s="88"/>
      <c r="AC3" s="88"/>
      <c r="AD3" s="88"/>
      <c r="IQ3" s="93" t="e">
        <f>+IR4</f>
        <v>#REF!</v>
      </c>
      <c r="IR3" s="15" t="s">
        <v>34</v>
      </c>
      <c r="IS3" s="15" t="s">
        <v>35</v>
      </c>
    </row>
    <row r="4" spans="1:253" ht="25.5">
      <c r="A4" s="84">
        <v>4</v>
      </c>
      <c r="B4" s="570" t="str">
        <f>VLOOKUP(A4,titres,2)</f>
        <v>à LAMBEZELLEC (Brest)</v>
      </c>
      <c r="C4" s="570"/>
      <c r="D4" s="570"/>
      <c r="E4" s="570"/>
      <c r="F4" s="570"/>
      <c r="G4" s="570"/>
      <c r="H4" s="570"/>
      <c r="I4" s="570"/>
      <c r="J4" s="570"/>
      <c r="K4" s="570"/>
      <c r="L4" s="568"/>
      <c r="M4" s="568"/>
      <c r="N4" s="568"/>
      <c r="O4" s="568"/>
      <c r="P4" s="568"/>
      <c r="Q4" s="568"/>
      <c r="R4" s="568"/>
      <c r="S4" s="568"/>
      <c r="T4" s="568"/>
      <c r="U4" s="568"/>
      <c r="V4" s="94"/>
      <c r="W4" s="94"/>
      <c r="X4" s="94"/>
      <c r="Y4" s="94"/>
      <c r="Z4" s="94"/>
      <c r="AA4" s="94"/>
      <c r="AB4" s="94"/>
      <c r="AC4" s="94"/>
      <c r="AD4" s="94"/>
      <c r="AE4" s="94"/>
      <c r="AF4" s="569" t="s">
        <v>33</v>
      </c>
      <c r="AG4" s="95"/>
      <c r="AH4" s="567" t="s">
        <v>129</v>
      </c>
      <c r="IQ4" s="96"/>
      <c r="IR4" s="93" t="e">
        <f>XXX6!#REF!</f>
        <v>#REF!</v>
      </c>
      <c r="IS4" s="97"/>
    </row>
    <row r="5" spans="1:253" ht="15" customHeight="1">
      <c r="A5" s="84"/>
      <c r="B5" s="91"/>
      <c r="C5" s="91"/>
      <c r="D5" s="91"/>
      <c r="E5" s="91"/>
      <c r="F5" s="91"/>
      <c r="G5" s="91"/>
      <c r="H5" s="91"/>
      <c r="I5" s="91"/>
      <c r="J5" s="91"/>
      <c r="K5" s="91"/>
      <c r="L5" s="98"/>
      <c r="M5" s="98"/>
      <c r="N5" s="98"/>
      <c r="O5" s="98"/>
      <c r="P5" s="98"/>
      <c r="Q5" s="98"/>
      <c r="R5" s="98"/>
      <c r="S5" s="98"/>
      <c r="T5" s="98"/>
      <c r="U5" s="98"/>
      <c r="V5" s="99"/>
      <c r="W5" s="99"/>
      <c r="X5" s="99"/>
      <c r="Y5" s="99"/>
      <c r="Z5" s="99"/>
      <c r="AA5" s="99"/>
      <c r="AB5" s="99"/>
      <c r="AC5" s="99"/>
      <c r="AD5" s="99"/>
      <c r="AE5" s="99"/>
      <c r="AF5" s="569"/>
      <c r="AH5" s="567"/>
      <c r="IQ5" s="18" t="s">
        <v>36</v>
      </c>
      <c r="IR5" s="100" t="e">
        <f>XXX6!#REF!</f>
        <v>#REF!</v>
      </c>
      <c r="IS5" s="20" t="s">
        <v>37</v>
      </c>
    </row>
    <row r="6" spans="1:253" ht="21" hidden="1" customHeight="1">
      <c r="A6" s="84"/>
      <c r="B6" s="91"/>
      <c r="C6" s="91"/>
      <c r="D6" s="91"/>
      <c r="E6" s="91"/>
      <c r="F6" s="91"/>
      <c r="G6" s="91"/>
      <c r="H6" s="91"/>
      <c r="I6" s="91"/>
      <c r="J6" s="91"/>
      <c r="K6" s="91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/>
      <c r="AF6" s="569"/>
      <c r="AH6" s="567"/>
      <c r="IQ6" s="22" t="s">
        <v>38</v>
      </c>
      <c r="IR6" s="100" t="e">
        <f>XXX6!#REF!</f>
        <v>#REF!</v>
      </c>
      <c r="IS6" s="20" t="s">
        <v>39</v>
      </c>
    </row>
    <row r="7" spans="1:253" s="110" customFormat="1" ht="21.75" customHeight="1">
      <c r="A7" s="101" t="s">
        <v>130</v>
      </c>
      <c r="B7" s="102" t="s">
        <v>131</v>
      </c>
      <c r="C7" s="103" t="s">
        <v>132</v>
      </c>
      <c r="D7" s="103" t="s">
        <v>133</v>
      </c>
      <c r="E7" s="103" t="s">
        <v>24</v>
      </c>
      <c r="F7" s="103" t="s">
        <v>134</v>
      </c>
      <c r="G7" s="103" t="s">
        <v>135</v>
      </c>
      <c r="H7" s="104" t="s">
        <v>136</v>
      </c>
      <c r="I7" s="105" t="s">
        <v>137</v>
      </c>
      <c r="J7" s="105" t="s">
        <v>40</v>
      </c>
      <c r="K7" s="106" t="s">
        <v>138</v>
      </c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569"/>
      <c r="AG7" s="109"/>
      <c r="AH7" s="567"/>
      <c r="IQ7" s="22" t="s">
        <v>38</v>
      </c>
      <c r="IR7" s="100" t="e">
        <f>XXX6!#REF!</f>
        <v>#REF!</v>
      </c>
      <c r="IS7" s="20" t="s">
        <v>47</v>
      </c>
    </row>
    <row r="8" spans="1:253" ht="21.75" customHeight="1">
      <c r="A8" s="111"/>
      <c r="B8" s="112">
        <v>1</v>
      </c>
      <c r="C8" s="113" t="e">
        <f>IF(#REF!="","",#REF!)</f>
        <v>#REF!</v>
      </c>
      <c r="D8" s="113" t="e">
        <f>IF(#REF!="","",#REF!)</f>
        <v>#REF!</v>
      </c>
      <c r="E8" s="113" t="e">
        <f>IF(#REF!="","",#REF!)</f>
        <v>#REF!</v>
      </c>
      <c r="F8" s="113" t="e">
        <f>IF(#REF!="","",#REF!)</f>
        <v>#REF!</v>
      </c>
      <c r="G8" s="113" t="e">
        <f>IF(#REF!="","",#REF!)</f>
        <v>#REF!</v>
      </c>
      <c r="H8" s="114" t="e">
        <f>IF(#REF!="","",#REF!)</f>
        <v>#REF!</v>
      </c>
      <c r="I8" s="113" t="e">
        <f>IF(#REF!="","",#REF!)</f>
        <v>#REF!</v>
      </c>
      <c r="J8" s="113" t="e">
        <f>IF(#REF!="","",#REF!)</f>
        <v>#REF!</v>
      </c>
      <c r="K8" s="115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98"/>
      <c r="W8" s="98"/>
      <c r="X8" s="98"/>
      <c r="Y8" s="98"/>
      <c r="Z8" s="98"/>
      <c r="AA8" s="98"/>
      <c r="AB8" s="98"/>
      <c r="AC8" s="98"/>
      <c r="AD8" s="98"/>
      <c r="AE8" s="98"/>
      <c r="AF8" s="560"/>
      <c r="AG8" s="117" t="e">
        <f t="shared" ref="AG8:AG39" si="0">IF(H8&lt;$E$87,"Vétéran 3",IF(H8&lt;$E$88,"Vétéran 2",IF(H8&lt;$E$89,"Vétéran 1",IF(H8&lt;$E$90,"Senior",IF(H8&lt;$E$91,"Junior",IF(H8&lt;$E$92,"Cadet",IF(H8&lt;$E$93,"Minime",IF(H8&lt;$E$94,"Benjamin","Poussin"))))))))</f>
        <v>#REF!</v>
      </c>
      <c r="AH8" s="561"/>
      <c r="AI8" s="118" t="e">
        <f>IF(H8&lt;XXX6!$L$41,"Vétéran 3",IF(H8&lt;XXX6!$L$42,"Vétéran 2",IF(H8&lt;XXX6!$L$43,"Vétéran 1",IF(H8&lt;XXX6!$L$44,"Senior",IF(H8&lt;XXX6!$L$45,"Junior",IF(H8&lt;XXX6!$L$46,"Cadet",IF(H8&lt;XXX6!$L$47,"Minime",IF(H8&lt;XXX6!$L$48,"Benjamin","Poussin"))))))))</f>
        <v>#REF!</v>
      </c>
      <c r="AJ8" s="85" t="e">
        <f t="shared" ref="AJ8:AJ39" si="1">IF(G8="F",1,"")</f>
        <v>#REF!</v>
      </c>
      <c r="AK8" s="85"/>
      <c r="AL8" s="85"/>
      <c r="IQ8" s="22" t="s">
        <v>38</v>
      </c>
      <c r="IR8" s="100" t="e">
        <f>XXX6!#REF!</f>
        <v>#REF!</v>
      </c>
      <c r="IS8" s="20" t="s">
        <v>48</v>
      </c>
    </row>
    <row r="9" spans="1:253" ht="21.75" customHeight="1">
      <c r="A9" s="111"/>
      <c r="B9" s="112">
        <v>2</v>
      </c>
      <c r="C9" s="113" t="e">
        <f>IF(#REF!="","",#REF!)</f>
        <v>#REF!</v>
      </c>
      <c r="D9" s="113" t="e">
        <f>IF(#REF!="","",#REF!)</f>
        <v>#REF!</v>
      </c>
      <c r="E9" s="113" t="e">
        <f>IF(#REF!="","",#REF!)</f>
        <v>#REF!</v>
      </c>
      <c r="F9" s="113" t="e">
        <f>IF(#REF!="","",#REF!)</f>
        <v>#REF!</v>
      </c>
      <c r="G9" s="113" t="e">
        <f>IF(#REF!="","",#REF!)</f>
        <v>#REF!</v>
      </c>
      <c r="H9" s="114" t="e">
        <f>IF(#REF!="","",#REF!)</f>
        <v>#REF!</v>
      </c>
      <c r="I9" s="113" t="e">
        <f>IF(#REF!="","",#REF!)</f>
        <v>#REF!</v>
      </c>
      <c r="J9" s="113" t="e">
        <f>IF(#REF!="","",#REF!)</f>
        <v>#REF!</v>
      </c>
      <c r="K9" s="119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98"/>
      <c r="W9" s="98"/>
      <c r="X9" s="98"/>
      <c r="Y9" s="98"/>
      <c r="Z9" s="98"/>
      <c r="AA9" s="98"/>
      <c r="AB9" s="98"/>
      <c r="AC9" s="98"/>
      <c r="AD9" s="98"/>
      <c r="AE9" s="98"/>
      <c r="AF9" s="560"/>
      <c r="AG9" s="117" t="e">
        <f t="shared" si="0"/>
        <v>#REF!</v>
      </c>
      <c r="AH9" s="561"/>
      <c r="AI9" s="118" t="e">
        <f>IF(H9&lt;XXX6!$L$41,"Vétéran 3",IF(H9&lt;XXX6!$L$42,"Vétéran 2",IF(H9&lt;XXX6!$L$43,"Vétéran 1",IF(H9&lt;XXX6!$L$44,"Senior",IF(H9&lt;XXX6!$L$45,"Junior",IF(H9&lt;XXX6!$L$46,"Cadet",IF(H9&lt;XXX6!$L$47,"Minime",IF(H9&lt;XXX6!$L$48,"Benjamin","Poussin"))))))))</f>
        <v>#REF!</v>
      </c>
      <c r="AJ9" s="85" t="e">
        <f t="shared" si="1"/>
        <v>#REF!</v>
      </c>
      <c r="AK9" s="85"/>
      <c r="AL9" s="85"/>
      <c r="IQ9" s="22" t="s">
        <v>38</v>
      </c>
      <c r="IR9" s="100" t="e">
        <f>XXX6!#REF!</f>
        <v>#REF!</v>
      </c>
      <c r="IS9" s="20" t="s">
        <v>49</v>
      </c>
    </row>
    <row r="10" spans="1:253" ht="21.75" customHeight="1">
      <c r="A10" s="111"/>
      <c r="B10" s="112">
        <v>3</v>
      </c>
      <c r="C10" s="113" t="e">
        <f>IF(#REF!="","",#REF!)</f>
        <v>#REF!</v>
      </c>
      <c r="D10" s="113" t="e">
        <f>IF(#REF!="","",#REF!)</f>
        <v>#REF!</v>
      </c>
      <c r="E10" s="113" t="e">
        <f>IF(#REF!="","",#REF!)</f>
        <v>#REF!</v>
      </c>
      <c r="F10" s="113" t="e">
        <f>IF(#REF!="","",#REF!)</f>
        <v>#REF!</v>
      </c>
      <c r="G10" s="113" t="e">
        <f>IF(#REF!="","",#REF!)</f>
        <v>#REF!</v>
      </c>
      <c r="H10" s="114" t="e">
        <f>IF(#REF!="","",#REF!)</f>
        <v>#REF!</v>
      </c>
      <c r="I10" s="113" t="e">
        <f>IF(#REF!="","",#REF!)</f>
        <v>#REF!</v>
      </c>
      <c r="J10" s="113" t="e">
        <f>IF(#REF!="","",#REF!)</f>
        <v>#REF!</v>
      </c>
      <c r="K10" s="119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560"/>
      <c r="AG10" s="117" t="e">
        <f t="shared" si="0"/>
        <v>#REF!</v>
      </c>
      <c r="AH10" s="561"/>
      <c r="AI10" s="118" t="e">
        <f>IF(H10&lt;XXX6!$L$41,"Vétéran 3",IF(H10&lt;XXX6!$L$42,"Vétéran 2",IF(H10&lt;XXX6!$L$43,"Vétéran 1",IF(H10&lt;XXX6!$L$44,"Senior",IF(H10&lt;XXX6!$L$45,"Junior",IF(H10&lt;XXX6!$L$46,"Cadet",IF(H10&lt;XXX6!$L$47,"Minime",IF(H10&lt;XXX6!$L$48,"Benjamin","Poussin"))))))))</f>
        <v>#REF!</v>
      </c>
      <c r="AJ10" s="85" t="e">
        <f t="shared" si="1"/>
        <v>#REF!</v>
      </c>
      <c r="AK10" s="85"/>
      <c r="AL10" s="85"/>
      <c r="IQ10" s="22"/>
      <c r="IR10" s="100"/>
      <c r="IS10" s="20"/>
    </row>
    <row r="11" spans="1:253" ht="21.75" customHeight="1">
      <c r="A11" s="111"/>
      <c r="B11" s="112">
        <v>4</v>
      </c>
      <c r="C11" s="113" t="e">
        <f>IF(#REF!="","",#REF!)</f>
        <v>#REF!</v>
      </c>
      <c r="D11" s="113" t="e">
        <f>IF(#REF!="","",#REF!)</f>
        <v>#REF!</v>
      </c>
      <c r="E11" s="113" t="e">
        <f>IF(#REF!="","",#REF!)</f>
        <v>#REF!</v>
      </c>
      <c r="F11" s="113" t="e">
        <f>IF(#REF!="","",#REF!)</f>
        <v>#REF!</v>
      </c>
      <c r="G11" s="113" t="e">
        <f>IF(#REF!="","",#REF!)</f>
        <v>#REF!</v>
      </c>
      <c r="H11" s="114" t="e">
        <f>IF(#REF!="","",#REF!)</f>
        <v>#REF!</v>
      </c>
      <c r="I11" s="113" t="e">
        <f>IF(#REF!="","",#REF!)</f>
        <v>#REF!</v>
      </c>
      <c r="J11" s="113" t="e">
        <f>IF(#REF!="","",#REF!)</f>
        <v>#REF!</v>
      </c>
      <c r="K11" s="119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560"/>
      <c r="AG11" s="117" t="e">
        <f t="shared" si="0"/>
        <v>#REF!</v>
      </c>
      <c r="AH11" s="561"/>
      <c r="AI11" s="118" t="e">
        <f>IF(H11&lt;XXX6!$L$41,"Vétéran 3",IF(H11&lt;XXX6!$L$42,"Vétéran 2",IF(H11&lt;XXX6!$L$43,"Vétéran 1",IF(H11&lt;XXX6!$L$44,"Senior",IF(H11&lt;XXX6!$L$45,"Junior",IF(H11&lt;XXX6!$L$46,"Cadet",IF(H11&lt;XXX6!$L$47,"Minime",IF(H11&lt;XXX6!$L$48,"Benjamin","Poussin"))))))))</f>
        <v>#REF!</v>
      </c>
      <c r="AJ11" s="85" t="e">
        <f t="shared" si="1"/>
        <v>#REF!</v>
      </c>
      <c r="AK11" s="85"/>
      <c r="AL11" s="85"/>
      <c r="IQ11" s="22"/>
      <c r="IR11" s="100"/>
      <c r="IS11" s="20"/>
    </row>
    <row r="12" spans="1:253" ht="21.75" customHeight="1">
      <c r="A12" s="111"/>
      <c r="B12" s="112">
        <v>5</v>
      </c>
      <c r="C12" s="113" t="e">
        <f>IF(#REF!="","",#REF!)</f>
        <v>#REF!</v>
      </c>
      <c r="D12" s="113" t="e">
        <f>IF(#REF!="","",#REF!)</f>
        <v>#REF!</v>
      </c>
      <c r="E12" s="113" t="e">
        <f>IF(#REF!="","",#REF!)</f>
        <v>#REF!</v>
      </c>
      <c r="F12" s="113" t="e">
        <f>IF(#REF!="","",#REF!)</f>
        <v>#REF!</v>
      </c>
      <c r="G12" s="113" t="e">
        <f>IF(#REF!="","",#REF!)</f>
        <v>#REF!</v>
      </c>
      <c r="H12" s="114" t="e">
        <f>IF(#REF!="","",#REF!)</f>
        <v>#REF!</v>
      </c>
      <c r="I12" s="113" t="e">
        <f>IF(#REF!="","",#REF!)</f>
        <v>#REF!</v>
      </c>
      <c r="J12" s="113" t="e">
        <f>IF(#REF!="","",#REF!)</f>
        <v>#REF!</v>
      </c>
      <c r="K12" s="119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560"/>
      <c r="AG12" s="117" t="e">
        <f t="shared" si="0"/>
        <v>#REF!</v>
      </c>
      <c r="AH12" s="561"/>
      <c r="AI12" s="118" t="e">
        <f>IF(H12&lt;XXX6!$L$41,"Vétéran 3",IF(H12&lt;XXX6!$L$42,"Vétéran 2",IF(H12&lt;XXX6!$L$43,"Vétéran 1",IF(H12&lt;XXX6!$L$44,"Senior",IF(H12&lt;XXX6!$L$45,"Junior",IF(H12&lt;XXX6!$L$46,"Cadet",IF(H12&lt;XXX6!$L$47,"Minime",IF(H12&lt;XXX6!$L$48,"Benjamin","Poussin"))))))))</f>
        <v>#REF!</v>
      </c>
      <c r="AJ12" s="85" t="e">
        <f t="shared" si="1"/>
        <v>#REF!</v>
      </c>
      <c r="AK12" s="85"/>
      <c r="AL12" s="85"/>
      <c r="IQ12" s="22"/>
      <c r="IR12" s="100"/>
      <c r="IS12" s="20"/>
    </row>
    <row r="13" spans="1:253" ht="21.75" customHeight="1">
      <c r="A13" s="111"/>
      <c r="B13" s="112">
        <v>6</v>
      </c>
      <c r="C13" s="113" t="e">
        <f>IF(#REF!="","",#REF!)</f>
        <v>#REF!</v>
      </c>
      <c r="D13" s="113" t="e">
        <f>IF(#REF!="","",#REF!)</f>
        <v>#REF!</v>
      </c>
      <c r="E13" s="113" t="e">
        <f>IF(#REF!="","",#REF!)</f>
        <v>#REF!</v>
      </c>
      <c r="F13" s="113" t="e">
        <f>IF(#REF!="","",#REF!)</f>
        <v>#REF!</v>
      </c>
      <c r="G13" s="113" t="e">
        <f>IF(#REF!="","",#REF!)</f>
        <v>#REF!</v>
      </c>
      <c r="H13" s="114" t="e">
        <f>IF(#REF!="","",#REF!)</f>
        <v>#REF!</v>
      </c>
      <c r="I13" s="113" t="e">
        <f>IF(#REF!="","",#REF!)</f>
        <v>#REF!</v>
      </c>
      <c r="J13" s="113" t="e">
        <f>IF(#REF!="","",#REF!)</f>
        <v>#REF!</v>
      </c>
      <c r="K13" s="119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560"/>
      <c r="AG13" s="117" t="e">
        <f t="shared" si="0"/>
        <v>#REF!</v>
      </c>
      <c r="AH13" s="561"/>
      <c r="AI13" s="118" t="e">
        <f>IF(H13&lt;XXX6!$L$41,"Vétéran 3",IF(H13&lt;XXX6!$L$42,"Vétéran 2",IF(H13&lt;XXX6!$L$43,"Vétéran 1",IF(H13&lt;XXX6!$L$44,"Senior",IF(H13&lt;XXX6!$L$45,"Junior",IF(H13&lt;XXX6!$L$46,"Cadet",IF(H13&lt;XXX6!$L$47,"Minime",IF(H13&lt;XXX6!$L$48,"Benjamin","Poussin"))))))))</f>
        <v>#REF!</v>
      </c>
      <c r="AJ13" s="85" t="e">
        <f t="shared" si="1"/>
        <v>#REF!</v>
      </c>
      <c r="AK13" s="85"/>
      <c r="AL13" s="85"/>
      <c r="IQ13" s="22"/>
      <c r="IR13" s="100"/>
      <c r="IS13" s="20"/>
    </row>
    <row r="14" spans="1:253" ht="21.75" customHeight="1">
      <c r="A14" s="111"/>
      <c r="B14" s="112">
        <v>7</v>
      </c>
      <c r="C14" s="113" t="e">
        <f>IF(#REF!="","",#REF!)</f>
        <v>#REF!</v>
      </c>
      <c r="D14" s="113" t="e">
        <f>IF(#REF!="","",#REF!)</f>
        <v>#REF!</v>
      </c>
      <c r="E14" s="113" t="e">
        <f>IF(#REF!="","",#REF!)</f>
        <v>#REF!</v>
      </c>
      <c r="F14" s="113" t="e">
        <f>IF(#REF!="","",#REF!)</f>
        <v>#REF!</v>
      </c>
      <c r="G14" s="113" t="e">
        <f>IF(#REF!="","",#REF!)</f>
        <v>#REF!</v>
      </c>
      <c r="H14" s="114" t="e">
        <f>IF(#REF!="","",#REF!)</f>
        <v>#REF!</v>
      </c>
      <c r="I14" s="113" t="e">
        <f>IF(#REF!="","",#REF!)</f>
        <v>#REF!</v>
      </c>
      <c r="J14" s="113" t="e">
        <f>IF(#REF!="","",#REF!)</f>
        <v>#REF!</v>
      </c>
      <c r="K14" s="119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560"/>
      <c r="AG14" s="117" t="e">
        <f t="shared" si="0"/>
        <v>#REF!</v>
      </c>
      <c r="AH14" s="561"/>
      <c r="AI14" s="118" t="e">
        <f>IF(H14&lt;XXX6!$L$41,"Vétéran 3",IF(H14&lt;XXX6!$L$42,"Vétéran 2",IF(H14&lt;XXX6!$L$43,"Vétéran 1",IF(H14&lt;XXX6!$L$44,"Senior",IF(H14&lt;XXX6!$L$45,"Junior",IF(H14&lt;XXX6!$L$46,"Cadet",IF(H14&lt;XXX6!$L$47,"Minime",IF(H14&lt;XXX6!$L$48,"Benjamin","Poussin"))))))))</f>
        <v>#REF!</v>
      </c>
      <c r="AJ14" s="85" t="e">
        <f t="shared" si="1"/>
        <v>#REF!</v>
      </c>
      <c r="AK14" s="85"/>
      <c r="AL14" s="85"/>
      <c r="IQ14" s="22"/>
      <c r="IR14" s="100"/>
      <c r="IS14" s="20"/>
    </row>
    <row r="15" spans="1:253" ht="21.75" customHeight="1">
      <c r="A15" s="111"/>
      <c r="B15" s="112">
        <v>8</v>
      </c>
      <c r="C15" s="113" t="e">
        <f>IF(#REF!="","",#REF!)</f>
        <v>#REF!</v>
      </c>
      <c r="D15" s="113" t="e">
        <f>IF(#REF!="","",#REF!)</f>
        <v>#REF!</v>
      </c>
      <c r="E15" s="113" t="e">
        <f>IF(#REF!="","",#REF!)</f>
        <v>#REF!</v>
      </c>
      <c r="F15" s="113" t="e">
        <f>IF(#REF!="","",#REF!)</f>
        <v>#REF!</v>
      </c>
      <c r="G15" s="113" t="e">
        <f>IF(#REF!="","",#REF!)</f>
        <v>#REF!</v>
      </c>
      <c r="H15" s="114" t="e">
        <f>IF(#REF!="","",#REF!)</f>
        <v>#REF!</v>
      </c>
      <c r="I15" s="113" t="e">
        <f>IF(#REF!="","",#REF!)</f>
        <v>#REF!</v>
      </c>
      <c r="J15" s="113" t="e">
        <f>IF(#REF!="","",#REF!)</f>
        <v>#REF!</v>
      </c>
      <c r="K15" s="119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560"/>
      <c r="AG15" s="117" t="e">
        <f t="shared" si="0"/>
        <v>#REF!</v>
      </c>
      <c r="AH15" s="561"/>
      <c r="AI15" s="118" t="e">
        <f>IF(H15&lt;XXX6!$L$41,"Vétéran 3",IF(H15&lt;XXX6!$L$42,"Vétéran 2",IF(H15&lt;XXX6!$L$43,"Vétéran 1",IF(H15&lt;XXX6!$L$44,"Senior",IF(H15&lt;XXX6!$L$45,"Junior",IF(H15&lt;XXX6!$L$46,"Cadet",IF(H15&lt;XXX6!$L$47,"Minime",IF(H15&lt;XXX6!$L$48,"Benjamin","Poussin"))))))))</f>
        <v>#REF!</v>
      </c>
      <c r="AJ15" s="85" t="e">
        <f t="shared" si="1"/>
        <v>#REF!</v>
      </c>
      <c r="AK15" s="85"/>
      <c r="AL15" s="85"/>
      <c r="IQ15" s="22"/>
      <c r="IR15" s="100"/>
      <c r="IS15" s="20"/>
    </row>
    <row r="16" spans="1:253" ht="21.75" customHeight="1">
      <c r="A16" s="111"/>
      <c r="B16" s="112">
        <v>9</v>
      </c>
      <c r="C16" s="113" t="e">
        <f>IF(#REF!="","",#REF!)</f>
        <v>#REF!</v>
      </c>
      <c r="D16" s="113" t="e">
        <f>IF(#REF!="","",#REF!)</f>
        <v>#REF!</v>
      </c>
      <c r="E16" s="113" t="e">
        <f>IF(#REF!="","",#REF!)</f>
        <v>#REF!</v>
      </c>
      <c r="F16" s="113" t="e">
        <f>IF(#REF!="","",#REF!)</f>
        <v>#REF!</v>
      </c>
      <c r="G16" s="113" t="e">
        <f>IF(#REF!="","",#REF!)</f>
        <v>#REF!</v>
      </c>
      <c r="H16" s="114" t="e">
        <f>IF(#REF!="","",#REF!)</f>
        <v>#REF!</v>
      </c>
      <c r="I16" s="113" t="e">
        <f>IF(#REF!="","",#REF!)</f>
        <v>#REF!</v>
      </c>
      <c r="J16" s="113" t="e">
        <f>IF(#REF!="","",#REF!)</f>
        <v>#REF!</v>
      </c>
      <c r="K16" s="119"/>
      <c r="L16" s="116"/>
      <c r="M16" s="116"/>
      <c r="N16" s="116"/>
      <c r="O16" s="116"/>
      <c r="P16" s="116"/>
      <c r="Q16" s="116"/>
      <c r="R16" s="116"/>
      <c r="S16" s="116"/>
      <c r="T16" s="116"/>
      <c r="U16" s="116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560"/>
      <c r="AG16" s="117" t="e">
        <f t="shared" si="0"/>
        <v>#REF!</v>
      </c>
      <c r="AH16" s="561"/>
      <c r="AI16" s="118" t="e">
        <f>IF(H16&lt;XXX6!$L$41,"Vétéran 3",IF(H16&lt;XXX6!$L$42,"Vétéran 2",IF(H16&lt;XXX6!$L$43,"Vétéran 1",IF(H16&lt;XXX6!$L$44,"Senior",IF(H16&lt;XXX6!$L$45,"Junior",IF(H16&lt;XXX6!$L$46,"Cadet",IF(H16&lt;XXX6!$L$47,"Minime",IF(H16&lt;XXX6!$L$48,"Benjamin","Poussin"))))))))</f>
        <v>#REF!</v>
      </c>
      <c r="AJ16" s="85" t="e">
        <f t="shared" si="1"/>
        <v>#REF!</v>
      </c>
      <c r="AK16" s="85"/>
      <c r="AL16" s="85"/>
      <c r="IQ16" s="22"/>
      <c r="IR16" s="100"/>
      <c r="IS16" s="20"/>
    </row>
    <row r="17" spans="1:253" ht="21.75" customHeight="1">
      <c r="A17" s="111"/>
      <c r="B17" s="112">
        <v>10</v>
      </c>
      <c r="C17" s="113" t="e">
        <f>IF(#REF!="","",#REF!)</f>
        <v>#REF!</v>
      </c>
      <c r="D17" s="113" t="e">
        <f>IF(#REF!="","",#REF!)</f>
        <v>#REF!</v>
      </c>
      <c r="E17" s="113" t="e">
        <f>IF(#REF!="","",#REF!)</f>
        <v>#REF!</v>
      </c>
      <c r="F17" s="113" t="e">
        <f>IF(#REF!="","",#REF!)</f>
        <v>#REF!</v>
      </c>
      <c r="G17" s="113" t="e">
        <f>IF(#REF!="","",#REF!)</f>
        <v>#REF!</v>
      </c>
      <c r="H17" s="114" t="e">
        <f>IF(#REF!="","",#REF!)</f>
        <v>#REF!</v>
      </c>
      <c r="I17" s="113" t="e">
        <f>IF(#REF!="","",#REF!)</f>
        <v>#REF!</v>
      </c>
      <c r="J17" s="113" t="e">
        <f>IF(#REF!="","",#REF!)</f>
        <v>#REF!</v>
      </c>
      <c r="K17" s="119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560"/>
      <c r="AG17" s="117" t="e">
        <f t="shared" si="0"/>
        <v>#REF!</v>
      </c>
      <c r="AH17" s="561"/>
      <c r="AI17" s="118" t="e">
        <f>IF(H17&lt;XXX6!$L$41,"Vétéran 3",IF(H17&lt;XXX6!$L$42,"Vétéran 2",IF(H17&lt;XXX6!$L$43,"Vétéran 1",IF(H17&lt;XXX6!$L$44,"Senior",IF(H17&lt;XXX6!$L$45,"Junior",IF(H17&lt;XXX6!$L$46,"Cadet",IF(H17&lt;XXX6!$L$47,"Minime",IF(H17&lt;XXX6!$L$48,"Benjamin","Poussin"))))))))</f>
        <v>#REF!</v>
      </c>
      <c r="AJ17" s="85" t="e">
        <f t="shared" si="1"/>
        <v>#REF!</v>
      </c>
      <c r="AK17" s="85"/>
      <c r="AL17" s="85"/>
      <c r="IQ17" s="22"/>
      <c r="IR17" s="100"/>
      <c r="IS17" s="20"/>
    </row>
    <row r="18" spans="1:253" ht="21.75" customHeight="1">
      <c r="A18" s="111"/>
      <c r="B18" s="112">
        <v>11</v>
      </c>
      <c r="C18" s="113" t="e">
        <f>IF(#REF!="","",#REF!)</f>
        <v>#REF!</v>
      </c>
      <c r="D18" s="113" t="e">
        <f>IF(#REF!="","",#REF!)</f>
        <v>#REF!</v>
      </c>
      <c r="E18" s="113" t="e">
        <f>IF(#REF!="","",#REF!)</f>
        <v>#REF!</v>
      </c>
      <c r="F18" s="113" t="e">
        <f>IF(#REF!="","",#REF!)</f>
        <v>#REF!</v>
      </c>
      <c r="G18" s="113" t="e">
        <f>IF(#REF!="","",#REF!)</f>
        <v>#REF!</v>
      </c>
      <c r="H18" s="114" t="e">
        <f>IF(#REF!="","",#REF!)</f>
        <v>#REF!</v>
      </c>
      <c r="I18" s="113" t="e">
        <f>IF(#REF!="","",#REF!)</f>
        <v>#REF!</v>
      </c>
      <c r="J18" s="113" t="e">
        <f>IF(#REF!="","",#REF!)</f>
        <v>#REF!</v>
      </c>
      <c r="K18" s="119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560"/>
      <c r="AG18" s="117" t="e">
        <f t="shared" si="0"/>
        <v>#REF!</v>
      </c>
      <c r="AH18" s="561"/>
      <c r="AI18" s="118" t="e">
        <f>IF(H18&lt;XXX6!$L$41,"Vétéran 3",IF(H18&lt;XXX6!$L$42,"Vétéran 2",IF(H18&lt;XXX6!$L$43,"Vétéran 1",IF(H18&lt;XXX6!$L$44,"Senior",IF(H18&lt;XXX6!$L$45,"Junior",IF(H18&lt;XXX6!$L$46,"Cadet",IF(H18&lt;XXX6!$L$47,"Minime",IF(H18&lt;XXX6!$L$48,"Benjamin","Poussin"))))))))</f>
        <v>#REF!</v>
      </c>
      <c r="AJ18" s="85" t="e">
        <f t="shared" si="1"/>
        <v>#REF!</v>
      </c>
      <c r="AK18" s="85"/>
      <c r="AL18" s="85"/>
      <c r="IQ18" s="22"/>
      <c r="IR18" s="100"/>
      <c r="IS18" s="20"/>
    </row>
    <row r="19" spans="1:253" ht="21.75" customHeight="1">
      <c r="A19" s="111"/>
      <c r="B19" s="112">
        <v>12</v>
      </c>
      <c r="C19" s="113" t="e">
        <f>IF(#REF!="","",#REF!)</f>
        <v>#REF!</v>
      </c>
      <c r="D19" s="113" t="e">
        <f>IF(#REF!="","",#REF!)</f>
        <v>#REF!</v>
      </c>
      <c r="E19" s="113" t="e">
        <f>IF(#REF!="","",#REF!)</f>
        <v>#REF!</v>
      </c>
      <c r="F19" s="113" t="e">
        <f>IF(#REF!="","",#REF!)</f>
        <v>#REF!</v>
      </c>
      <c r="G19" s="113" t="e">
        <f>IF(#REF!="","",#REF!)</f>
        <v>#REF!</v>
      </c>
      <c r="H19" s="114" t="e">
        <f>IF(#REF!="","",#REF!)</f>
        <v>#REF!</v>
      </c>
      <c r="I19" s="113" t="e">
        <f>IF(#REF!="","",#REF!)</f>
        <v>#REF!</v>
      </c>
      <c r="J19" s="113" t="e">
        <f>IF(#REF!="","",#REF!)</f>
        <v>#REF!</v>
      </c>
      <c r="K19" s="119"/>
      <c r="L19" s="116"/>
      <c r="M19" s="116"/>
      <c r="N19" s="116"/>
      <c r="O19" s="116"/>
      <c r="P19" s="116"/>
      <c r="Q19" s="116"/>
      <c r="R19" s="116"/>
      <c r="S19" s="116"/>
      <c r="T19" s="116"/>
      <c r="U19" s="116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560"/>
      <c r="AG19" s="117" t="e">
        <f t="shared" si="0"/>
        <v>#REF!</v>
      </c>
      <c r="AH19" s="561"/>
      <c r="AI19" s="118" t="e">
        <f>IF(H19&lt;XXX6!$L$41,"Vétéran 3",IF(H19&lt;XXX6!$L$42,"Vétéran 2",IF(H19&lt;XXX6!$L$43,"Vétéran 1",IF(H19&lt;XXX6!$L$44,"Senior",IF(H19&lt;XXX6!$L$45,"Junior",IF(H19&lt;XXX6!$L$46,"Cadet",IF(H19&lt;XXX6!$L$47,"Minime",IF(H19&lt;XXX6!$L$48,"Benjamin","Poussin"))))))))</f>
        <v>#REF!</v>
      </c>
      <c r="AJ19" s="85" t="e">
        <f t="shared" si="1"/>
        <v>#REF!</v>
      </c>
      <c r="AK19" s="85"/>
      <c r="AL19" s="85"/>
      <c r="IQ19" s="22"/>
      <c r="IR19" s="100"/>
      <c r="IS19" s="20"/>
    </row>
    <row r="20" spans="1:253" ht="21.75" customHeight="1">
      <c r="A20" s="111"/>
      <c r="B20" s="112">
        <v>13</v>
      </c>
      <c r="C20" s="113" t="e">
        <f>IF(#REF!="","",#REF!)</f>
        <v>#REF!</v>
      </c>
      <c r="D20" s="113" t="e">
        <f>IF(#REF!="","",#REF!)</f>
        <v>#REF!</v>
      </c>
      <c r="E20" s="113" t="e">
        <f>IF(#REF!="","",#REF!)</f>
        <v>#REF!</v>
      </c>
      <c r="F20" s="113" t="e">
        <f>IF(#REF!="","",#REF!)</f>
        <v>#REF!</v>
      </c>
      <c r="G20" s="113" t="e">
        <f>IF(#REF!="","",#REF!)</f>
        <v>#REF!</v>
      </c>
      <c r="H20" s="114" t="e">
        <f>IF(#REF!="","",#REF!)</f>
        <v>#REF!</v>
      </c>
      <c r="I20" s="113" t="e">
        <f>IF(#REF!="","",#REF!)</f>
        <v>#REF!</v>
      </c>
      <c r="J20" s="113" t="e">
        <f>IF(#REF!="","",#REF!)</f>
        <v>#REF!</v>
      </c>
      <c r="K20" s="119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560"/>
      <c r="AG20" s="117" t="e">
        <f t="shared" si="0"/>
        <v>#REF!</v>
      </c>
      <c r="AH20" s="561"/>
      <c r="AI20" s="118" t="e">
        <f>IF(H20&lt;XXX6!$L$41,"Vétéran 3",IF(H20&lt;XXX6!$L$42,"Vétéran 2",IF(H20&lt;XXX6!$L$43,"Vétéran 1",IF(H20&lt;XXX6!$L$44,"Senior",IF(H20&lt;XXX6!$L$45,"Junior",IF(H20&lt;XXX6!$L$46,"Cadet",IF(H20&lt;XXX6!$L$47,"Minime",IF(H20&lt;XXX6!$L$48,"Benjamin","Poussin"))))))))</f>
        <v>#REF!</v>
      </c>
      <c r="AJ20" s="85" t="e">
        <f t="shared" si="1"/>
        <v>#REF!</v>
      </c>
      <c r="AK20" s="85"/>
      <c r="AL20" s="85"/>
      <c r="IQ20" s="22"/>
      <c r="IR20" s="100"/>
      <c r="IS20" s="20"/>
    </row>
    <row r="21" spans="1:253" ht="21.75" customHeight="1">
      <c r="A21" s="111"/>
      <c r="B21" s="112">
        <v>14</v>
      </c>
      <c r="C21" s="113" t="e">
        <f>IF(#REF!="","",#REF!)</f>
        <v>#REF!</v>
      </c>
      <c r="D21" s="113" t="e">
        <f>IF(#REF!="","",#REF!)</f>
        <v>#REF!</v>
      </c>
      <c r="E21" s="113" t="e">
        <f>IF(#REF!="","",#REF!)</f>
        <v>#REF!</v>
      </c>
      <c r="F21" s="113" t="e">
        <f>IF(#REF!="","",#REF!)</f>
        <v>#REF!</v>
      </c>
      <c r="G21" s="113" t="e">
        <f>IF(#REF!="","",#REF!)</f>
        <v>#REF!</v>
      </c>
      <c r="H21" s="114" t="e">
        <f>IF(#REF!="","",#REF!)</f>
        <v>#REF!</v>
      </c>
      <c r="I21" s="113" t="e">
        <f>IF(#REF!="","",#REF!)</f>
        <v>#REF!</v>
      </c>
      <c r="J21" s="113" t="e">
        <f>IF(#REF!="","",#REF!)</f>
        <v>#REF!</v>
      </c>
      <c r="K21" s="119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560"/>
      <c r="AG21" s="117" t="e">
        <f t="shared" si="0"/>
        <v>#REF!</v>
      </c>
      <c r="AH21" s="561"/>
      <c r="AI21" s="118" t="e">
        <f>IF(H21&lt;XXX6!$L$41,"Vétéran 3",IF(H21&lt;XXX6!$L$42,"Vétéran 2",IF(H21&lt;XXX6!$L$43,"Vétéran 1",IF(H21&lt;XXX6!$L$44,"Senior",IF(H21&lt;XXX6!$L$45,"Junior",IF(H21&lt;XXX6!$L$46,"Cadet",IF(H21&lt;XXX6!$L$47,"Minime",IF(H21&lt;XXX6!$L$48,"Benjamin","Poussin"))))))))</f>
        <v>#REF!</v>
      </c>
      <c r="AJ21" s="85" t="e">
        <f t="shared" si="1"/>
        <v>#REF!</v>
      </c>
      <c r="AK21" s="85"/>
      <c r="AL21" s="85"/>
      <c r="IQ21" s="22"/>
      <c r="IR21" s="100"/>
      <c r="IS21" s="20"/>
    </row>
    <row r="22" spans="1:253" ht="21.75" customHeight="1">
      <c r="A22" s="111"/>
      <c r="B22" s="112">
        <v>15</v>
      </c>
      <c r="C22" s="113" t="e">
        <f>IF(#REF!="","",#REF!)</f>
        <v>#REF!</v>
      </c>
      <c r="D22" s="113" t="e">
        <f>IF(#REF!="","",#REF!)</f>
        <v>#REF!</v>
      </c>
      <c r="E22" s="113" t="e">
        <f>IF(#REF!="","",#REF!)</f>
        <v>#REF!</v>
      </c>
      <c r="F22" s="113" t="e">
        <f>IF(#REF!="","",#REF!)</f>
        <v>#REF!</v>
      </c>
      <c r="G22" s="113" t="e">
        <f>IF(#REF!="","",#REF!)</f>
        <v>#REF!</v>
      </c>
      <c r="H22" s="114" t="e">
        <f>IF(#REF!="","",#REF!)</f>
        <v>#REF!</v>
      </c>
      <c r="I22" s="113" t="e">
        <f>IF(#REF!="","",#REF!)</f>
        <v>#REF!</v>
      </c>
      <c r="J22" s="113" t="e">
        <f>IF(#REF!="","",#REF!)</f>
        <v>#REF!</v>
      </c>
      <c r="K22" s="119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560"/>
      <c r="AG22" s="117" t="e">
        <f t="shared" si="0"/>
        <v>#REF!</v>
      </c>
      <c r="AH22" s="561"/>
      <c r="AI22" s="118" t="e">
        <f>IF(H22&lt;XXX6!$L$41,"Vétéran 3",IF(H22&lt;XXX6!$L$42,"Vétéran 2",IF(H22&lt;XXX6!$L$43,"Vétéran 1",IF(H22&lt;XXX6!$L$44,"Senior",IF(H22&lt;XXX6!$L$45,"Junior",IF(H22&lt;XXX6!$L$46,"Cadet",IF(H22&lt;XXX6!$L$47,"Minime",IF(H22&lt;XXX6!$L$48,"Benjamin","Poussin"))))))))</f>
        <v>#REF!</v>
      </c>
      <c r="AJ22" s="85" t="e">
        <f t="shared" si="1"/>
        <v>#REF!</v>
      </c>
      <c r="AK22" s="85"/>
      <c r="AL22" s="85"/>
      <c r="IQ22" s="22"/>
      <c r="IR22" s="100"/>
      <c r="IS22" s="20"/>
    </row>
    <row r="23" spans="1:253" ht="21.75" customHeight="1">
      <c r="A23" s="111"/>
      <c r="B23" s="112">
        <v>16</v>
      </c>
      <c r="C23" s="113" t="e">
        <f>IF(#REF!="","",#REF!)</f>
        <v>#REF!</v>
      </c>
      <c r="D23" s="113" t="e">
        <f>IF(#REF!="","",#REF!)</f>
        <v>#REF!</v>
      </c>
      <c r="E23" s="113" t="e">
        <f>IF(#REF!="","",#REF!)</f>
        <v>#REF!</v>
      </c>
      <c r="F23" s="113" t="e">
        <f>IF(#REF!="","",#REF!)</f>
        <v>#REF!</v>
      </c>
      <c r="G23" s="113" t="e">
        <f>IF(#REF!="","",#REF!)</f>
        <v>#REF!</v>
      </c>
      <c r="H23" s="114" t="e">
        <f>IF(#REF!="","",#REF!)</f>
        <v>#REF!</v>
      </c>
      <c r="I23" s="113" t="e">
        <f>IF(#REF!="","",#REF!)</f>
        <v>#REF!</v>
      </c>
      <c r="J23" s="113" t="e">
        <f>IF(#REF!="","",#REF!)</f>
        <v>#REF!</v>
      </c>
      <c r="K23" s="119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560"/>
      <c r="AG23" s="117" t="e">
        <f t="shared" si="0"/>
        <v>#REF!</v>
      </c>
      <c r="AH23" s="561"/>
      <c r="AI23" s="118" t="e">
        <f>IF(H23&lt;XXX6!$L$41,"Vétéran 3",IF(H23&lt;XXX6!$L$42,"Vétéran 2",IF(H23&lt;XXX6!$L$43,"Vétéran 1",IF(H23&lt;XXX6!$L$44,"Senior",IF(H23&lt;XXX6!$L$45,"Junior",IF(H23&lt;XXX6!$L$46,"Cadet",IF(H23&lt;XXX6!$L$47,"Minime",IF(H23&lt;XXX6!$L$48,"Benjamin","Poussin"))))))))</f>
        <v>#REF!</v>
      </c>
      <c r="AJ23" s="85" t="e">
        <f t="shared" si="1"/>
        <v>#REF!</v>
      </c>
      <c r="AK23" s="85"/>
      <c r="AL23" s="85"/>
      <c r="IQ23" s="22"/>
      <c r="IR23" s="100"/>
      <c r="IS23" s="20"/>
    </row>
    <row r="24" spans="1:253" ht="21.75" customHeight="1">
      <c r="A24" s="111"/>
      <c r="B24" s="112">
        <v>17</v>
      </c>
      <c r="C24" s="113" t="e">
        <f>IF(#REF!="","",#REF!)</f>
        <v>#REF!</v>
      </c>
      <c r="D24" s="113" t="e">
        <f>IF(#REF!="","",#REF!)</f>
        <v>#REF!</v>
      </c>
      <c r="E24" s="113" t="e">
        <f>IF(#REF!="","",#REF!)</f>
        <v>#REF!</v>
      </c>
      <c r="F24" s="113" t="e">
        <f>IF(#REF!="","",#REF!)</f>
        <v>#REF!</v>
      </c>
      <c r="G24" s="113" t="e">
        <f>IF(#REF!="","",#REF!)</f>
        <v>#REF!</v>
      </c>
      <c r="H24" s="114" t="e">
        <f>IF(#REF!="","",#REF!)</f>
        <v>#REF!</v>
      </c>
      <c r="I24" s="113" t="e">
        <f>IF(#REF!="","",#REF!)</f>
        <v>#REF!</v>
      </c>
      <c r="J24" s="113" t="e">
        <f>IF(#REF!="","",#REF!)</f>
        <v>#REF!</v>
      </c>
      <c r="K24" s="119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560"/>
      <c r="AG24" s="117" t="e">
        <f t="shared" si="0"/>
        <v>#REF!</v>
      </c>
      <c r="AH24" s="561"/>
      <c r="AI24" s="118" t="e">
        <f>IF(H24&lt;XXX6!$L$41,"Vétéran 3",IF(H24&lt;XXX6!$L$42,"Vétéran 2",IF(H24&lt;XXX6!$L$43,"Vétéran 1",IF(H24&lt;XXX6!$L$44,"Senior",IF(H24&lt;XXX6!$L$45,"Junior",IF(H24&lt;XXX6!$L$46,"Cadet",IF(H24&lt;XXX6!$L$47,"Minime",IF(H24&lt;XXX6!$L$48,"Benjamin","Poussin"))))))))</f>
        <v>#REF!</v>
      </c>
      <c r="AJ24" s="85" t="e">
        <f t="shared" si="1"/>
        <v>#REF!</v>
      </c>
      <c r="AK24" s="85"/>
      <c r="AL24" s="85"/>
      <c r="IQ24" s="22"/>
      <c r="IR24" s="100"/>
      <c r="IS24" s="20"/>
    </row>
    <row r="25" spans="1:253" ht="21.75" customHeight="1">
      <c r="A25" s="111"/>
      <c r="B25" s="112">
        <v>18</v>
      </c>
      <c r="C25" s="113" t="e">
        <f>IF(#REF!="","",#REF!)</f>
        <v>#REF!</v>
      </c>
      <c r="D25" s="113" t="e">
        <f>IF(#REF!="","",#REF!)</f>
        <v>#REF!</v>
      </c>
      <c r="E25" s="113" t="e">
        <f>IF(#REF!="","",#REF!)</f>
        <v>#REF!</v>
      </c>
      <c r="F25" s="113" t="e">
        <f>IF(#REF!="","",#REF!)</f>
        <v>#REF!</v>
      </c>
      <c r="G25" s="113" t="e">
        <f>IF(#REF!="","",#REF!)</f>
        <v>#REF!</v>
      </c>
      <c r="H25" s="114" t="e">
        <f>IF(#REF!="","",#REF!)</f>
        <v>#REF!</v>
      </c>
      <c r="I25" s="113" t="e">
        <f>IF(#REF!="","",#REF!)</f>
        <v>#REF!</v>
      </c>
      <c r="J25" s="113" t="e">
        <f>IF(#REF!="","",#REF!)</f>
        <v>#REF!</v>
      </c>
      <c r="K25" s="119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560"/>
      <c r="AG25" s="117" t="e">
        <f t="shared" si="0"/>
        <v>#REF!</v>
      </c>
      <c r="AH25" s="561"/>
      <c r="AI25" s="118" t="e">
        <f>IF(H25&lt;XXX6!$L$41,"Vétéran 3",IF(H25&lt;XXX6!$L$42,"Vétéran 2",IF(H25&lt;XXX6!$L$43,"Vétéran 1",IF(H25&lt;XXX6!$L$44,"Senior",IF(H25&lt;XXX6!$L$45,"Junior",IF(H25&lt;XXX6!$L$46,"Cadet",IF(H25&lt;XXX6!$L$47,"Minime",IF(H25&lt;XXX6!$L$48,"Benjamin","Poussin"))))))))</f>
        <v>#REF!</v>
      </c>
      <c r="AJ25" s="85" t="e">
        <f t="shared" si="1"/>
        <v>#REF!</v>
      </c>
      <c r="AK25" s="85"/>
      <c r="AL25" s="85"/>
      <c r="IQ25" s="22"/>
      <c r="IR25" s="100"/>
      <c r="IS25" s="20"/>
    </row>
    <row r="26" spans="1:253" ht="21.75" customHeight="1">
      <c r="A26" s="111"/>
      <c r="B26" s="112">
        <v>19</v>
      </c>
      <c r="C26" s="113" t="e">
        <f>IF(#REF!="","",#REF!)</f>
        <v>#REF!</v>
      </c>
      <c r="D26" s="113" t="e">
        <f>IF(#REF!="","",#REF!)</f>
        <v>#REF!</v>
      </c>
      <c r="E26" s="113" t="e">
        <f>IF(#REF!="","",#REF!)</f>
        <v>#REF!</v>
      </c>
      <c r="F26" s="113" t="e">
        <f>IF(#REF!="","",#REF!)</f>
        <v>#REF!</v>
      </c>
      <c r="G26" s="113" t="e">
        <f>IF(#REF!="","",#REF!)</f>
        <v>#REF!</v>
      </c>
      <c r="H26" s="114" t="e">
        <f>IF(#REF!="","",#REF!)</f>
        <v>#REF!</v>
      </c>
      <c r="I26" s="113" t="e">
        <f>IF(#REF!="","",#REF!)</f>
        <v>#REF!</v>
      </c>
      <c r="J26" s="113" t="e">
        <f>IF(#REF!="","",#REF!)</f>
        <v>#REF!</v>
      </c>
      <c r="K26" s="119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560"/>
      <c r="AG26" s="117" t="e">
        <f t="shared" si="0"/>
        <v>#REF!</v>
      </c>
      <c r="AH26" s="561"/>
      <c r="AI26" s="118" t="e">
        <f>IF(H26&lt;XXX6!$L$41,"Vétéran 3",IF(H26&lt;XXX6!$L$42,"Vétéran 2",IF(H26&lt;XXX6!$L$43,"Vétéran 1",IF(H26&lt;XXX6!$L$44,"Senior",IF(H26&lt;XXX6!$L$45,"Junior",IF(H26&lt;XXX6!$L$46,"Cadet",IF(H26&lt;XXX6!$L$47,"Minime",IF(H26&lt;XXX6!$L$48,"Benjamin","Poussin"))))))))</f>
        <v>#REF!</v>
      </c>
      <c r="AJ26" s="85" t="e">
        <f t="shared" si="1"/>
        <v>#REF!</v>
      </c>
      <c r="AK26" s="85"/>
      <c r="AL26" s="85"/>
      <c r="IQ26" s="22"/>
      <c r="IR26" s="100"/>
      <c r="IS26" s="20"/>
    </row>
    <row r="27" spans="1:253" ht="21.75" customHeight="1">
      <c r="A27" s="111"/>
      <c r="B27" s="112">
        <v>20</v>
      </c>
      <c r="C27" s="113" t="e">
        <f>IF(#REF!="","",#REF!)</f>
        <v>#REF!</v>
      </c>
      <c r="D27" s="113" t="e">
        <f>IF(#REF!="","",#REF!)</f>
        <v>#REF!</v>
      </c>
      <c r="E27" s="113" t="e">
        <f>IF(#REF!="","",#REF!)</f>
        <v>#REF!</v>
      </c>
      <c r="F27" s="113" t="e">
        <f>IF(#REF!="","",#REF!)</f>
        <v>#REF!</v>
      </c>
      <c r="G27" s="113" t="e">
        <f>IF(#REF!="","",#REF!)</f>
        <v>#REF!</v>
      </c>
      <c r="H27" s="114" t="e">
        <f>IF(#REF!="","",#REF!)</f>
        <v>#REF!</v>
      </c>
      <c r="I27" s="113" t="e">
        <f>IF(#REF!="","",#REF!)</f>
        <v>#REF!</v>
      </c>
      <c r="J27" s="113" t="e">
        <f>IF(#REF!="","",#REF!)</f>
        <v>#REF!</v>
      </c>
      <c r="K27" s="119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560"/>
      <c r="AG27" s="117" t="e">
        <f t="shared" si="0"/>
        <v>#REF!</v>
      </c>
      <c r="AH27" s="561"/>
      <c r="AI27" s="118" t="e">
        <f>IF(H27&lt;XXX6!$L$41,"Vétéran 3",IF(H27&lt;XXX6!$L$42,"Vétéran 2",IF(H27&lt;XXX6!$L$43,"Vétéran 1",IF(H27&lt;XXX6!$L$44,"Senior",IF(H27&lt;XXX6!$L$45,"Junior",IF(H27&lt;XXX6!$L$46,"Cadet",IF(H27&lt;XXX6!$L$47,"Minime",IF(H27&lt;XXX6!$L$48,"Benjamin","Poussin"))))))))</f>
        <v>#REF!</v>
      </c>
      <c r="AJ27" s="85" t="e">
        <f t="shared" si="1"/>
        <v>#REF!</v>
      </c>
      <c r="AK27" s="85"/>
      <c r="AL27" s="85"/>
      <c r="IQ27" s="22"/>
      <c r="IR27" s="100"/>
      <c r="IS27" s="20"/>
    </row>
    <row r="28" spans="1:253" ht="21.75" customHeight="1">
      <c r="A28" s="111"/>
      <c r="B28" s="112">
        <v>21</v>
      </c>
      <c r="C28" s="113" t="e">
        <f>IF(#REF!="","",#REF!)</f>
        <v>#REF!</v>
      </c>
      <c r="D28" s="113" t="e">
        <f>IF(#REF!="","",#REF!)</f>
        <v>#REF!</v>
      </c>
      <c r="E28" s="113" t="e">
        <f>IF(#REF!="","",#REF!)</f>
        <v>#REF!</v>
      </c>
      <c r="F28" s="113" t="e">
        <f>IF(#REF!="","",#REF!)</f>
        <v>#REF!</v>
      </c>
      <c r="G28" s="113" t="e">
        <f>IF(#REF!="","",#REF!)</f>
        <v>#REF!</v>
      </c>
      <c r="H28" s="114" t="e">
        <f>IF(#REF!="","",#REF!)</f>
        <v>#REF!</v>
      </c>
      <c r="I28" s="113" t="e">
        <f>IF(#REF!="","",#REF!)</f>
        <v>#REF!</v>
      </c>
      <c r="J28" s="113" t="e">
        <f>IF(#REF!="","",#REF!)</f>
        <v>#REF!</v>
      </c>
      <c r="K28" s="119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560"/>
      <c r="AG28" s="117" t="e">
        <f t="shared" si="0"/>
        <v>#REF!</v>
      </c>
      <c r="AH28" s="561"/>
      <c r="AI28" s="118" t="e">
        <f>IF(H28&lt;XXX6!$L$41,"Vétéran 3",IF(H28&lt;XXX6!$L$42,"Vétéran 2",IF(H28&lt;XXX6!$L$43,"Vétéran 1",IF(H28&lt;XXX6!$L$44,"Senior",IF(H28&lt;XXX6!$L$45,"Junior",IF(H28&lt;XXX6!$L$46,"Cadet",IF(H28&lt;XXX6!$L$47,"Minime",IF(H28&lt;XXX6!$L$48,"Benjamin","Poussin"))))))))</f>
        <v>#REF!</v>
      </c>
      <c r="AJ28" s="85" t="e">
        <f t="shared" si="1"/>
        <v>#REF!</v>
      </c>
      <c r="AK28" s="85"/>
      <c r="AL28" s="85"/>
      <c r="IQ28" s="22"/>
      <c r="IR28" s="100"/>
      <c r="IS28" s="20"/>
    </row>
    <row r="29" spans="1:253" ht="21.75" customHeight="1">
      <c r="A29" s="111"/>
      <c r="B29" s="112">
        <v>22</v>
      </c>
      <c r="C29" s="113" t="e">
        <f>IF(#REF!="","",#REF!)</f>
        <v>#REF!</v>
      </c>
      <c r="D29" s="113" t="e">
        <f>IF(#REF!="","",#REF!)</f>
        <v>#REF!</v>
      </c>
      <c r="E29" s="113" t="e">
        <f>IF(#REF!="","",#REF!)</f>
        <v>#REF!</v>
      </c>
      <c r="F29" s="113" t="e">
        <f>IF(#REF!="","",#REF!)</f>
        <v>#REF!</v>
      </c>
      <c r="G29" s="113" t="e">
        <f>IF(#REF!="","",#REF!)</f>
        <v>#REF!</v>
      </c>
      <c r="H29" s="114" t="e">
        <f>IF(#REF!="","",#REF!)</f>
        <v>#REF!</v>
      </c>
      <c r="I29" s="113" t="e">
        <f>IF(#REF!="","",#REF!)</f>
        <v>#REF!</v>
      </c>
      <c r="J29" s="113" t="e">
        <f>IF(#REF!="","",#REF!)</f>
        <v>#REF!</v>
      </c>
      <c r="K29" s="119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560"/>
      <c r="AG29" s="117" t="e">
        <f t="shared" si="0"/>
        <v>#REF!</v>
      </c>
      <c r="AH29" s="561"/>
      <c r="AI29" s="118" t="e">
        <f>IF(H29&lt;XXX6!$L$41,"Vétéran 3",IF(H29&lt;XXX6!$L$42,"Vétéran 2",IF(H29&lt;XXX6!$L$43,"Vétéran 1",IF(H29&lt;XXX6!$L$44,"Senior",IF(H29&lt;XXX6!$L$45,"Junior",IF(H29&lt;XXX6!$L$46,"Cadet",IF(H29&lt;XXX6!$L$47,"Minime",IF(H29&lt;XXX6!$L$48,"Benjamin","Poussin"))))))))</f>
        <v>#REF!</v>
      </c>
      <c r="AJ29" s="85" t="e">
        <f t="shared" si="1"/>
        <v>#REF!</v>
      </c>
      <c r="AK29" s="85"/>
      <c r="AL29" s="85"/>
      <c r="IQ29" s="22"/>
      <c r="IR29" s="100"/>
      <c r="IS29" s="20"/>
    </row>
    <row r="30" spans="1:253" ht="21.75" customHeight="1">
      <c r="A30" s="111"/>
      <c r="B30" s="112">
        <v>23</v>
      </c>
      <c r="C30" s="113" t="e">
        <f>IF(#REF!="","",#REF!)</f>
        <v>#REF!</v>
      </c>
      <c r="D30" s="113" t="e">
        <f>IF(#REF!="","",#REF!)</f>
        <v>#REF!</v>
      </c>
      <c r="E30" s="113" t="e">
        <f>IF(#REF!="","",#REF!)</f>
        <v>#REF!</v>
      </c>
      <c r="F30" s="113" t="e">
        <f>IF(#REF!="","",#REF!)</f>
        <v>#REF!</v>
      </c>
      <c r="G30" s="113" t="e">
        <f>IF(#REF!="","",#REF!)</f>
        <v>#REF!</v>
      </c>
      <c r="H30" s="114" t="e">
        <f>IF(#REF!="","",#REF!)</f>
        <v>#REF!</v>
      </c>
      <c r="I30" s="113" t="e">
        <f>IF(#REF!="","",#REF!)</f>
        <v>#REF!</v>
      </c>
      <c r="J30" s="113" t="e">
        <f>IF(#REF!="","",#REF!)</f>
        <v>#REF!</v>
      </c>
      <c r="K30" s="119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560"/>
      <c r="AG30" s="117" t="e">
        <f t="shared" si="0"/>
        <v>#REF!</v>
      </c>
      <c r="AH30" s="561"/>
      <c r="AI30" s="118" t="e">
        <f>IF(H30&lt;XXX6!$L$41,"Vétéran 3",IF(H30&lt;XXX6!$L$42,"Vétéran 2",IF(H30&lt;XXX6!$L$43,"Vétéran 1",IF(H30&lt;XXX6!$L$44,"Senior",IF(H30&lt;XXX6!$L$45,"Junior",IF(H30&lt;XXX6!$L$46,"Cadet",IF(H30&lt;XXX6!$L$47,"Minime",IF(H30&lt;XXX6!$L$48,"Benjamin","Poussin"))))))))</f>
        <v>#REF!</v>
      </c>
      <c r="AJ30" s="85" t="e">
        <f t="shared" si="1"/>
        <v>#REF!</v>
      </c>
      <c r="AK30" s="85"/>
      <c r="AL30" s="85"/>
      <c r="IQ30" s="22"/>
      <c r="IR30" s="100"/>
      <c r="IS30" s="20"/>
    </row>
    <row r="31" spans="1:253" ht="21.75" customHeight="1">
      <c r="A31" s="111"/>
      <c r="B31" s="112">
        <v>24</v>
      </c>
      <c r="C31" s="113" t="e">
        <f>IF(#REF!="","",#REF!)</f>
        <v>#REF!</v>
      </c>
      <c r="D31" s="113" t="e">
        <f>IF(#REF!="","",#REF!)</f>
        <v>#REF!</v>
      </c>
      <c r="E31" s="113" t="e">
        <f>IF(#REF!="","",#REF!)</f>
        <v>#REF!</v>
      </c>
      <c r="F31" s="113" t="e">
        <f>IF(#REF!="","",#REF!)</f>
        <v>#REF!</v>
      </c>
      <c r="G31" s="113" t="e">
        <f>IF(#REF!="","",#REF!)</f>
        <v>#REF!</v>
      </c>
      <c r="H31" s="114" t="e">
        <f>IF(#REF!="","",#REF!)</f>
        <v>#REF!</v>
      </c>
      <c r="I31" s="113" t="e">
        <f>IF(#REF!="","",#REF!)</f>
        <v>#REF!</v>
      </c>
      <c r="J31" s="113" t="e">
        <f>IF(#REF!="","",#REF!)</f>
        <v>#REF!</v>
      </c>
      <c r="K31" s="119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560"/>
      <c r="AG31" s="117" t="e">
        <f t="shared" si="0"/>
        <v>#REF!</v>
      </c>
      <c r="AH31" s="561"/>
      <c r="AI31" s="118" t="e">
        <f>IF(H31&lt;XXX6!$L$41,"Vétéran 3",IF(H31&lt;XXX6!$L$42,"Vétéran 2",IF(H31&lt;XXX6!$L$43,"Vétéran 1",IF(H31&lt;XXX6!$L$44,"Senior",IF(H31&lt;XXX6!$L$45,"Junior",IF(H31&lt;XXX6!$L$46,"Cadet",IF(H31&lt;XXX6!$L$47,"Minime",IF(H31&lt;XXX6!$L$48,"Benjamin","Poussin"))))))))</f>
        <v>#REF!</v>
      </c>
      <c r="AJ31" s="85" t="e">
        <f t="shared" si="1"/>
        <v>#REF!</v>
      </c>
      <c r="AK31" s="85"/>
      <c r="AL31" s="85"/>
      <c r="IQ31" s="22"/>
      <c r="IR31" s="100"/>
      <c r="IS31" s="20"/>
    </row>
    <row r="32" spans="1:253" ht="21.75" customHeight="1">
      <c r="A32" s="111"/>
      <c r="B32" s="112">
        <v>25</v>
      </c>
      <c r="C32" s="113" t="e">
        <f>IF(#REF!="","",#REF!)</f>
        <v>#REF!</v>
      </c>
      <c r="D32" s="113" t="e">
        <f>IF(#REF!="","",#REF!)</f>
        <v>#REF!</v>
      </c>
      <c r="E32" s="113" t="e">
        <f>IF(#REF!="","",#REF!)</f>
        <v>#REF!</v>
      </c>
      <c r="F32" s="113" t="e">
        <f>IF(#REF!="","",#REF!)</f>
        <v>#REF!</v>
      </c>
      <c r="G32" s="113" t="e">
        <f>IF(#REF!="","",#REF!)</f>
        <v>#REF!</v>
      </c>
      <c r="H32" s="114" t="e">
        <f>IF(#REF!="","",#REF!)</f>
        <v>#REF!</v>
      </c>
      <c r="I32" s="113" t="e">
        <f>IF(#REF!="","",#REF!)</f>
        <v>#REF!</v>
      </c>
      <c r="J32" s="113" t="e">
        <f>IF(#REF!="","",#REF!)</f>
        <v>#REF!</v>
      </c>
      <c r="K32" s="119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560"/>
      <c r="AG32" s="117" t="e">
        <f t="shared" si="0"/>
        <v>#REF!</v>
      </c>
      <c r="AH32" s="561"/>
      <c r="AI32" s="118" t="e">
        <f>IF(H32&lt;XXX6!$L$41,"Vétéran 3",IF(H32&lt;XXX6!$L$42,"Vétéran 2",IF(H32&lt;XXX6!$L$43,"Vétéran 1",IF(H32&lt;XXX6!$L$44,"Senior",IF(H32&lt;XXX6!$L$45,"Junior",IF(H32&lt;XXX6!$L$46,"Cadet",IF(H32&lt;XXX6!$L$47,"Minime",IF(H32&lt;XXX6!$L$48,"Benjamin","Poussin"))))))))</f>
        <v>#REF!</v>
      </c>
      <c r="AJ32" s="85" t="e">
        <f t="shared" si="1"/>
        <v>#REF!</v>
      </c>
      <c r="AK32" s="85"/>
      <c r="AL32" s="85"/>
      <c r="IQ32" s="22"/>
      <c r="IR32" s="100"/>
      <c r="IS32" s="20"/>
    </row>
    <row r="33" spans="1:253" ht="21.75" customHeight="1">
      <c r="A33" s="111"/>
      <c r="B33" s="112">
        <v>26</v>
      </c>
      <c r="C33" s="113" t="e">
        <f>IF(#REF!="","",#REF!)</f>
        <v>#REF!</v>
      </c>
      <c r="D33" s="113" t="e">
        <f>IF(#REF!="","",#REF!)</f>
        <v>#REF!</v>
      </c>
      <c r="E33" s="113" t="e">
        <f>IF(#REF!="","",#REF!)</f>
        <v>#REF!</v>
      </c>
      <c r="F33" s="113" t="e">
        <f>IF(#REF!="","",#REF!)</f>
        <v>#REF!</v>
      </c>
      <c r="G33" s="113" t="e">
        <f>IF(#REF!="","",#REF!)</f>
        <v>#REF!</v>
      </c>
      <c r="H33" s="114" t="e">
        <f>IF(#REF!="","",#REF!)</f>
        <v>#REF!</v>
      </c>
      <c r="I33" s="113" t="e">
        <f>IF(#REF!="","",#REF!)</f>
        <v>#REF!</v>
      </c>
      <c r="J33" s="113" t="e">
        <f>IF(#REF!="","",#REF!)</f>
        <v>#REF!</v>
      </c>
      <c r="K33" s="119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560"/>
      <c r="AG33" s="117" t="e">
        <f t="shared" si="0"/>
        <v>#REF!</v>
      </c>
      <c r="AH33" s="561"/>
      <c r="AI33" s="118" t="e">
        <f>IF(H33&lt;XXX6!$L$41,"Vétéran 3",IF(H33&lt;XXX6!$L$42,"Vétéran 2",IF(H33&lt;XXX6!$L$43,"Vétéran 1",IF(H33&lt;XXX6!$L$44,"Senior",IF(H33&lt;XXX6!$L$45,"Junior",IF(H33&lt;XXX6!$L$46,"Cadet",IF(H33&lt;XXX6!$L$47,"Minime",IF(H33&lt;XXX6!$L$48,"Benjamin","Poussin"))))))))</f>
        <v>#REF!</v>
      </c>
      <c r="AJ33" s="85" t="e">
        <f t="shared" si="1"/>
        <v>#REF!</v>
      </c>
      <c r="AK33" s="85"/>
      <c r="AL33" s="85"/>
      <c r="IQ33" s="22"/>
      <c r="IR33" s="100"/>
      <c r="IS33" s="20"/>
    </row>
    <row r="34" spans="1:253" ht="21.75" customHeight="1">
      <c r="A34" s="111"/>
      <c r="B34" s="112">
        <v>27</v>
      </c>
      <c r="C34" s="113" t="e">
        <f>IF(#REF!="","",#REF!)</f>
        <v>#REF!</v>
      </c>
      <c r="D34" s="113" t="e">
        <f>IF(#REF!="","",#REF!)</f>
        <v>#REF!</v>
      </c>
      <c r="E34" s="113" t="e">
        <f>IF(#REF!="","",#REF!)</f>
        <v>#REF!</v>
      </c>
      <c r="F34" s="113" t="e">
        <f>IF(#REF!="","",#REF!)</f>
        <v>#REF!</v>
      </c>
      <c r="G34" s="113" t="e">
        <f>IF(#REF!="","",#REF!)</f>
        <v>#REF!</v>
      </c>
      <c r="H34" s="114" t="e">
        <f>IF(#REF!="","",#REF!)</f>
        <v>#REF!</v>
      </c>
      <c r="I34" s="113" t="e">
        <f>IF(#REF!="","",#REF!)</f>
        <v>#REF!</v>
      </c>
      <c r="J34" s="113" t="e">
        <f>IF(#REF!="","",#REF!)</f>
        <v>#REF!</v>
      </c>
      <c r="K34" s="119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560"/>
      <c r="AG34" s="117" t="e">
        <f t="shared" si="0"/>
        <v>#REF!</v>
      </c>
      <c r="AH34" s="561"/>
      <c r="AI34" s="118" t="e">
        <f>IF(H34&lt;XXX6!$L$41,"Vétéran 3",IF(H34&lt;XXX6!$L$42,"Vétéran 2",IF(H34&lt;XXX6!$L$43,"Vétéran 1",IF(H34&lt;XXX6!$L$44,"Senior",IF(H34&lt;XXX6!$L$45,"Junior",IF(H34&lt;XXX6!$L$46,"Cadet",IF(H34&lt;XXX6!$L$47,"Minime",IF(H34&lt;XXX6!$L$48,"Benjamin","Poussin"))))))))</f>
        <v>#REF!</v>
      </c>
      <c r="AJ34" s="85" t="e">
        <f t="shared" si="1"/>
        <v>#REF!</v>
      </c>
      <c r="AK34" s="85"/>
      <c r="AL34" s="85"/>
      <c r="IQ34" s="22"/>
      <c r="IR34" s="100"/>
      <c r="IS34" s="20"/>
    </row>
    <row r="35" spans="1:253" ht="21.75" customHeight="1">
      <c r="A35" s="111"/>
      <c r="B35" s="112">
        <v>28</v>
      </c>
      <c r="C35" s="113" t="e">
        <f>IF(#REF!="","",#REF!)</f>
        <v>#REF!</v>
      </c>
      <c r="D35" s="113" t="e">
        <f>IF(#REF!="","",#REF!)</f>
        <v>#REF!</v>
      </c>
      <c r="E35" s="113" t="e">
        <f>IF(#REF!="","",#REF!)</f>
        <v>#REF!</v>
      </c>
      <c r="F35" s="113" t="e">
        <f>IF(#REF!="","",#REF!)</f>
        <v>#REF!</v>
      </c>
      <c r="G35" s="113" t="e">
        <f>IF(#REF!="","",#REF!)</f>
        <v>#REF!</v>
      </c>
      <c r="H35" s="114" t="e">
        <f>IF(#REF!="","",#REF!)</f>
        <v>#REF!</v>
      </c>
      <c r="I35" s="113" t="e">
        <f>IF(#REF!="","",#REF!)</f>
        <v>#REF!</v>
      </c>
      <c r="J35" s="113" t="e">
        <f>IF(#REF!="","",#REF!)</f>
        <v>#REF!</v>
      </c>
      <c r="K35" s="119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560"/>
      <c r="AG35" s="117" t="e">
        <f t="shared" si="0"/>
        <v>#REF!</v>
      </c>
      <c r="AH35" s="561"/>
      <c r="AI35" s="118" t="e">
        <f>IF(H35&lt;XXX6!$L$41,"Vétéran 3",IF(H35&lt;XXX6!$L$42,"Vétéran 2",IF(H35&lt;XXX6!$L$43,"Vétéran 1",IF(H35&lt;XXX6!$L$44,"Senior",IF(H35&lt;XXX6!$L$45,"Junior",IF(H35&lt;XXX6!$L$46,"Cadet",IF(H35&lt;XXX6!$L$47,"Minime",IF(H35&lt;XXX6!$L$48,"Benjamin","Poussin"))))))))</f>
        <v>#REF!</v>
      </c>
      <c r="AJ35" s="85" t="e">
        <f t="shared" si="1"/>
        <v>#REF!</v>
      </c>
      <c r="AK35" s="85"/>
      <c r="AL35" s="85"/>
      <c r="IQ35" s="22"/>
      <c r="IR35" s="100"/>
      <c r="IS35" s="20"/>
    </row>
    <row r="36" spans="1:253" ht="21.75" customHeight="1">
      <c r="A36" s="111"/>
      <c r="B36" s="112">
        <v>29</v>
      </c>
      <c r="C36" s="113" t="e">
        <f>IF(#REF!="","",#REF!)</f>
        <v>#REF!</v>
      </c>
      <c r="D36" s="113" t="e">
        <f>IF(#REF!="","",#REF!)</f>
        <v>#REF!</v>
      </c>
      <c r="E36" s="113" t="e">
        <f>IF(#REF!="","",#REF!)</f>
        <v>#REF!</v>
      </c>
      <c r="F36" s="113" t="e">
        <f>IF(#REF!="","",#REF!)</f>
        <v>#REF!</v>
      </c>
      <c r="G36" s="113" t="e">
        <f>IF(#REF!="","",#REF!)</f>
        <v>#REF!</v>
      </c>
      <c r="H36" s="114" t="e">
        <f>IF(#REF!="","",#REF!)</f>
        <v>#REF!</v>
      </c>
      <c r="I36" s="113" t="e">
        <f>IF(#REF!="","",#REF!)</f>
        <v>#REF!</v>
      </c>
      <c r="J36" s="113" t="e">
        <f>IF(#REF!="","",#REF!)</f>
        <v>#REF!</v>
      </c>
      <c r="K36" s="119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560"/>
      <c r="AG36" s="117" t="e">
        <f t="shared" si="0"/>
        <v>#REF!</v>
      </c>
      <c r="AH36" s="561"/>
      <c r="AI36" s="118" t="e">
        <f>IF(H36&lt;XXX6!$L$41,"Vétéran 3",IF(H36&lt;XXX6!$L$42,"Vétéran 2",IF(H36&lt;XXX6!$L$43,"Vétéran 1",IF(H36&lt;XXX6!$L$44,"Senior",IF(H36&lt;XXX6!$L$45,"Junior",IF(H36&lt;XXX6!$L$46,"Cadet",IF(H36&lt;XXX6!$L$47,"Minime",IF(H36&lt;XXX6!$L$48,"Benjamin","Poussin"))))))))</f>
        <v>#REF!</v>
      </c>
      <c r="AJ36" s="85" t="e">
        <f t="shared" si="1"/>
        <v>#REF!</v>
      </c>
      <c r="AK36" s="85"/>
      <c r="AL36" s="85"/>
      <c r="IQ36" s="22"/>
      <c r="IR36" s="100"/>
      <c r="IS36" s="20"/>
    </row>
    <row r="37" spans="1:253" ht="21.75" customHeight="1">
      <c r="A37" s="111"/>
      <c r="B37" s="112">
        <v>30</v>
      </c>
      <c r="C37" s="113" t="e">
        <f>IF(#REF!="","",#REF!)</f>
        <v>#REF!</v>
      </c>
      <c r="D37" s="113" t="e">
        <f>IF(#REF!="","",#REF!)</f>
        <v>#REF!</v>
      </c>
      <c r="E37" s="113" t="e">
        <f>IF(#REF!="","",#REF!)</f>
        <v>#REF!</v>
      </c>
      <c r="F37" s="113" t="e">
        <f>IF(#REF!="","",#REF!)</f>
        <v>#REF!</v>
      </c>
      <c r="G37" s="113" t="e">
        <f>IF(#REF!="","",#REF!)</f>
        <v>#REF!</v>
      </c>
      <c r="H37" s="114" t="e">
        <f>IF(#REF!="","",#REF!)</f>
        <v>#REF!</v>
      </c>
      <c r="I37" s="113" t="e">
        <f>IF(#REF!="","",#REF!)</f>
        <v>#REF!</v>
      </c>
      <c r="J37" s="113" t="e">
        <f>IF(#REF!="","",#REF!)</f>
        <v>#REF!</v>
      </c>
      <c r="K37" s="119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560"/>
      <c r="AG37" s="117" t="e">
        <f t="shared" si="0"/>
        <v>#REF!</v>
      </c>
      <c r="AH37" s="561"/>
      <c r="AI37" s="118" t="e">
        <f>IF(H37&lt;XXX6!$L$41,"Vétéran 3",IF(H37&lt;XXX6!$L$42,"Vétéran 2",IF(H37&lt;XXX6!$L$43,"Vétéran 1",IF(H37&lt;XXX6!$L$44,"Senior",IF(H37&lt;XXX6!$L$45,"Junior",IF(H37&lt;XXX6!$L$46,"Cadet",IF(H37&lt;XXX6!$L$47,"Minime",IF(H37&lt;XXX6!$L$48,"Benjamin","Poussin"))))))))</f>
        <v>#REF!</v>
      </c>
      <c r="AJ37" s="85" t="e">
        <f t="shared" si="1"/>
        <v>#REF!</v>
      </c>
      <c r="AK37" s="85"/>
      <c r="AL37" s="85"/>
      <c r="IQ37" s="22"/>
      <c r="IR37" s="100"/>
      <c r="IS37" s="20"/>
    </row>
    <row r="38" spans="1:253" ht="21.75" customHeight="1">
      <c r="A38" s="111"/>
      <c r="B38" s="112">
        <v>31</v>
      </c>
      <c r="C38" s="113" t="e">
        <f>IF(#REF!="","",#REF!)</f>
        <v>#REF!</v>
      </c>
      <c r="D38" s="113" t="e">
        <f>IF(#REF!="","",#REF!)</f>
        <v>#REF!</v>
      </c>
      <c r="E38" s="113" t="e">
        <f>IF(#REF!="","",#REF!)</f>
        <v>#REF!</v>
      </c>
      <c r="F38" s="113" t="e">
        <f>IF(#REF!="","",#REF!)</f>
        <v>#REF!</v>
      </c>
      <c r="G38" s="113" t="e">
        <f>IF(#REF!="","",#REF!)</f>
        <v>#REF!</v>
      </c>
      <c r="H38" s="114" t="e">
        <f>IF(#REF!="","",#REF!)</f>
        <v>#REF!</v>
      </c>
      <c r="I38" s="113" t="e">
        <f>IF(#REF!="","",#REF!)</f>
        <v>#REF!</v>
      </c>
      <c r="J38" s="113" t="e">
        <f>IF(#REF!="","",#REF!)</f>
        <v>#REF!</v>
      </c>
      <c r="K38" s="119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560"/>
      <c r="AG38" s="117" t="e">
        <f t="shared" si="0"/>
        <v>#REF!</v>
      </c>
      <c r="AH38" s="561"/>
      <c r="AI38" s="118" t="e">
        <f>IF(H38&lt;XXX6!$L$41,"Vétéran 3",IF(H38&lt;XXX6!$L$42,"Vétéran 2",IF(H38&lt;XXX6!$L$43,"Vétéran 1",IF(H38&lt;XXX6!$L$44,"Senior",IF(H38&lt;XXX6!$L$45,"Junior",IF(H38&lt;XXX6!$L$46,"Cadet",IF(H38&lt;XXX6!$L$47,"Minime",IF(H38&lt;XXX6!$L$48,"Benjamin","Poussin"))))))))</f>
        <v>#REF!</v>
      </c>
      <c r="AJ38" s="85" t="e">
        <f t="shared" si="1"/>
        <v>#REF!</v>
      </c>
      <c r="AK38" s="85"/>
      <c r="AL38" s="85"/>
      <c r="IQ38" s="22"/>
      <c r="IR38" s="100"/>
      <c r="IS38" s="20"/>
    </row>
    <row r="39" spans="1:253" ht="21.75" customHeight="1">
      <c r="A39" s="111"/>
      <c r="B39" s="112">
        <v>32</v>
      </c>
      <c r="C39" s="113" t="e">
        <f>IF(#REF!="","",#REF!)</f>
        <v>#REF!</v>
      </c>
      <c r="D39" s="113" t="e">
        <f>IF(#REF!="","",#REF!)</f>
        <v>#REF!</v>
      </c>
      <c r="E39" s="113" t="e">
        <f>IF(#REF!="","",#REF!)</f>
        <v>#REF!</v>
      </c>
      <c r="F39" s="113" t="e">
        <f>IF(#REF!="","",#REF!)</f>
        <v>#REF!</v>
      </c>
      <c r="G39" s="113" t="e">
        <f>IF(#REF!="","",#REF!)</f>
        <v>#REF!</v>
      </c>
      <c r="H39" s="114" t="e">
        <f>IF(#REF!="","",#REF!)</f>
        <v>#REF!</v>
      </c>
      <c r="I39" s="113" t="e">
        <f>IF(#REF!="","",#REF!)</f>
        <v>#REF!</v>
      </c>
      <c r="J39" s="113" t="e">
        <f>IF(#REF!="","",#REF!)</f>
        <v>#REF!</v>
      </c>
      <c r="K39" s="119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560"/>
      <c r="AG39" s="117" t="e">
        <f t="shared" si="0"/>
        <v>#REF!</v>
      </c>
      <c r="AH39" s="561"/>
      <c r="AI39" s="118" t="e">
        <f>IF(H39&lt;XXX6!$L$41,"Vétéran 3",IF(H39&lt;XXX6!$L$42,"Vétéran 2",IF(H39&lt;XXX6!$L$43,"Vétéran 1",IF(H39&lt;XXX6!$L$44,"Senior",IF(H39&lt;XXX6!$L$45,"Junior",IF(H39&lt;XXX6!$L$46,"Cadet",IF(H39&lt;XXX6!$L$47,"Minime",IF(H39&lt;XXX6!$L$48,"Benjamin","Poussin"))))))))</f>
        <v>#REF!</v>
      </c>
      <c r="AJ39" s="85" t="e">
        <f t="shared" si="1"/>
        <v>#REF!</v>
      </c>
      <c r="AK39" s="85"/>
      <c r="AL39" s="85"/>
      <c r="IQ39" s="22"/>
      <c r="IR39" s="100"/>
      <c r="IS39" s="20"/>
    </row>
    <row r="40" spans="1:253" ht="21.75" customHeight="1">
      <c r="A40" s="111"/>
      <c r="B40" s="112">
        <v>33</v>
      </c>
      <c r="C40" s="113" t="e">
        <f>IF(#REF!="","",#REF!)</f>
        <v>#REF!</v>
      </c>
      <c r="D40" s="113" t="e">
        <f>IF(#REF!="","",#REF!)</f>
        <v>#REF!</v>
      </c>
      <c r="E40" s="113" t="e">
        <f>IF(#REF!="","",#REF!)</f>
        <v>#REF!</v>
      </c>
      <c r="F40" s="113" t="e">
        <f>IF(#REF!="","",#REF!)</f>
        <v>#REF!</v>
      </c>
      <c r="G40" s="113" t="e">
        <f>IF(#REF!="","",#REF!)</f>
        <v>#REF!</v>
      </c>
      <c r="H40" s="114" t="e">
        <f>IF(#REF!="","",#REF!)</f>
        <v>#REF!</v>
      </c>
      <c r="I40" s="113" t="e">
        <f>IF(#REF!="","",#REF!)</f>
        <v>#REF!</v>
      </c>
      <c r="J40" s="113" t="e">
        <f>IF(#REF!="","",#REF!)</f>
        <v>#REF!</v>
      </c>
      <c r="K40" s="119"/>
      <c r="L40" s="116"/>
      <c r="M40" s="116"/>
      <c r="N40" s="116"/>
      <c r="O40" s="116"/>
      <c r="P40" s="116"/>
      <c r="Q40" s="116"/>
      <c r="R40" s="116"/>
      <c r="S40" s="116"/>
      <c r="T40" s="116"/>
      <c r="U40" s="116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560"/>
      <c r="AG40" s="117" t="e">
        <f t="shared" ref="AG40:AG68" si="2">IF(H40&lt;$E$87,"Vétéran 3",IF(H40&lt;$E$88,"Vétéran 2",IF(H40&lt;$E$89,"Vétéran 1",IF(H40&lt;$E$90,"Senior",IF(H40&lt;$E$91,"Junior",IF(H40&lt;$E$92,"Cadet",IF(H40&lt;$E$93,"Minime",IF(H40&lt;$E$94,"Benjamin","Poussin"))))))))</f>
        <v>#REF!</v>
      </c>
      <c r="AH40" s="561"/>
      <c r="AI40" s="118" t="e">
        <f>IF(H40&lt;XXX6!$L$41,"Vétéran 3",IF(H40&lt;XXX6!$L$42,"Vétéran 2",IF(H40&lt;XXX6!$L$43,"Vétéran 1",IF(H40&lt;XXX6!$L$44,"Senior",IF(H40&lt;XXX6!$L$45,"Junior",IF(H40&lt;XXX6!$L$46,"Cadet",IF(H40&lt;XXX6!$L$47,"Minime",IF(H40&lt;XXX6!$L$48,"Benjamin","Poussin"))))))))</f>
        <v>#REF!</v>
      </c>
      <c r="AJ40" s="85" t="e">
        <f t="shared" ref="AJ40:AJ68" si="3">IF(G40="F",1,"")</f>
        <v>#REF!</v>
      </c>
      <c r="AK40" s="85"/>
      <c r="AL40" s="85"/>
      <c r="IQ40" s="22"/>
      <c r="IR40" s="100"/>
      <c r="IS40" s="20"/>
    </row>
    <row r="41" spans="1:253" ht="21.75" customHeight="1">
      <c r="A41" s="111"/>
      <c r="B41" s="112">
        <v>34</v>
      </c>
      <c r="C41" s="113" t="e">
        <f>IF(#REF!="","",#REF!)</f>
        <v>#REF!</v>
      </c>
      <c r="D41" s="113" t="e">
        <f>IF(#REF!="","",#REF!)</f>
        <v>#REF!</v>
      </c>
      <c r="E41" s="113" t="e">
        <f>IF(#REF!="","",#REF!)</f>
        <v>#REF!</v>
      </c>
      <c r="F41" s="113" t="e">
        <f>IF(#REF!="","",#REF!)</f>
        <v>#REF!</v>
      </c>
      <c r="G41" s="113" t="e">
        <f>IF(#REF!="","",#REF!)</f>
        <v>#REF!</v>
      </c>
      <c r="H41" s="114" t="e">
        <f>IF(#REF!="","",#REF!)</f>
        <v>#REF!</v>
      </c>
      <c r="I41" s="113" t="e">
        <f>IF(#REF!="","",#REF!)</f>
        <v>#REF!</v>
      </c>
      <c r="J41" s="113" t="e">
        <f>IF(#REF!="","",#REF!)</f>
        <v>#REF!</v>
      </c>
      <c r="K41" s="119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560"/>
      <c r="AG41" s="117" t="e">
        <f t="shared" si="2"/>
        <v>#REF!</v>
      </c>
      <c r="AH41" s="561"/>
      <c r="AI41" s="118" t="e">
        <f>IF(H41&lt;XXX6!$L$41,"Vétéran 3",IF(H41&lt;XXX6!$L$42,"Vétéran 2",IF(H41&lt;XXX6!$L$43,"Vétéran 1",IF(H41&lt;XXX6!$L$44,"Senior",IF(H41&lt;XXX6!$L$45,"Junior",IF(H41&lt;XXX6!$L$46,"Cadet",IF(H41&lt;XXX6!$L$47,"Minime",IF(H41&lt;XXX6!$L$48,"Benjamin","Poussin"))))))))</f>
        <v>#REF!</v>
      </c>
      <c r="AJ41" s="85" t="e">
        <f t="shared" si="3"/>
        <v>#REF!</v>
      </c>
      <c r="AK41" s="85"/>
      <c r="AL41" s="85"/>
      <c r="IQ41" s="22" t="s">
        <v>38</v>
      </c>
      <c r="IR41" s="100" t="e">
        <f>XXX6!#REF!</f>
        <v>#REF!</v>
      </c>
      <c r="IS41" s="20" t="s">
        <v>50</v>
      </c>
    </row>
    <row r="42" spans="1:253" ht="21.75" customHeight="1">
      <c r="A42" s="111"/>
      <c r="B42" s="112">
        <v>35</v>
      </c>
      <c r="C42" s="113" t="e">
        <f>IF(#REF!="","",#REF!)</f>
        <v>#REF!</v>
      </c>
      <c r="D42" s="113" t="e">
        <f>IF(#REF!="","",#REF!)</f>
        <v>#REF!</v>
      </c>
      <c r="E42" s="113" t="e">
        <f>IF(#REF!="","",#REF!)</f>
        <v>#REF!</v>
      </c>
      <c r="F42" s="113" t="e">
        <f>IF(#REF!="","",#REF!)</f>
        <v>#REF!</v>
      </c>
      <c r="G42" s="113" t="e">
        <f>IF(#REF!="","",#REF!)</f>
        <v>#REF!</v>
      </c>
      <c r="H42" s="114" t="e">
        <f>IF(#REF!="","",#REF!)</f>
        <v>#REF!</v>
      </c>
      <c r="I42" s="113" t="e">
        <f>IF(#REF!="","",#REF!)</f>
        <v>#REF!</v>
      </c>
      <c r="J42" s="113" t="e">
        <f>IF(#REF!="","",#REF!)</f>
        <v>#REF!</v>
      </c>
      <c r="K42" s="119"/>
      <c r="L42" s="116"/>
      <c r="M42" s="116"/>
      <c r="N42" s="116"/>
      <c r="O42" s="116"/>
      <c r="P42" s="116"/>
      <c r="Q42" s="116"/>
      <c r="R42" s="116"/>
      <c r="S42" s="116"/>
      <c r="T42" s="116"/>
      <c r="U42" s="116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560"/>
      <c r="AG42" s="117" t="e">
        <f t="shared" si="2"/>
        <v>#REF!</v>
      </c>
      <c r="AH42" s="561"/>
      <c r="AI42" s="118" t="e">
        <f>IF(H42&lt;XXX6!$L$41,"Vétéran 3",IF(H42&lt;XXX6!$L$42,"Vétéran 2",IF(H42&lt;XXX6!$L$43,"Vétéran 1",IF(H42&lt;XXX6!$L$44,"Senior",IF(H42&lt;XXX6!$L$45,"Junior",IF(H42&lt;XXX6!$L$46,"Cadet",IF(H42&lt;XXX6!$L$47,"Minime",IF(H42&lt;XXX6!$L$48,"Benjamin","Poussin"))))))))</f>
        <v>#REF!</v>
      </c>
      <c r="AJ42" s="85" t="e">
        <f t="shared" si="3"/>
        <v>#REF!</v>
      </c>
      <c r="IQ42" s="22" t="s">
        <v>38</v>
      </c>
      <c r="IR42" s="100" t="e">
        <f>XXX6!#REF!</f>
        <v>#REF!</v>
      </c>
      <c r="IS42" s="20" t="s">
        <v>139</v>
      </c>
    </row>
    <row r="43" spans="1:253" ht="21.75" customHeight="1">
      <c r="A43" s="111"/>
      <c r="B43" s="112">
        <v>36</v>
      </c>
      <c r="C43" s="113" t="e">
        <f>IF(#REF!="","",#REF!)</f>
        <v>#REF!</v>
      </c>
      <c r="D43" s="113" t="e">
        <f>IF(#REF!="","",#REF!)</f>
        <v>#REF!</v>
      </c>
      <c r="E43" s="113" t="e">
        <f>IF(#REF!="","",#REF!)</f>
        <v>#REF!</v>
      </c>
      <c r="F43" s="113" t="e">
        <f>IF(#REF!="","",#REF!)</f>
        <v>#REF!</v>
      </c>
      <c r="G43" s="113" t="e">
        <f>IF(#REF!="","",#REF!)</f>
        <v>#REF!</v>
      </c>
      <c r="H43" s="114" t="e">
        <f>IF(#REF!="","",#REF!)</f>
        <v>#REF!</v>
      </c>
      <c r="I43" s="113" t="e">
        <f>IF(#REF!="","",#REF!)</f>
        <v>#REF!</v>
      </c>
      <c r="J43" s="113" t="e">
        <f>IF(#REF!="","",#REF!)</f>
        <v>#REF!</v>
      </c>
      <c r="K43" s="119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560"/>
      <c r="AG43" s="117" t="e">
        <f t="shared" si="2"/>
        <v>#REF!</v>
      </c>
      <c r="AH43" s="561"/>
      <c r="AI43" s="118" t="e">
        <f>IF(H43&lt;XXX6!$L$41,"Vétéran 3",IF(H43&lt;XXX6!$L$42,"Vétéran 2",IF(H43&lt;XXX6!$L$43,"Vétéran 1",IF(H43&lt;XXX6!$L$44,"Senior",IF(H43&lt;XXX6!$L$45,"Junior",IF(H43&lt;XXX6!$L$46,"Cadet",IF(H43&lt;XXX6!$L$47,"Minime",IF(H43&lt;XXX6!$L$48,"Benjamin","Poussin"))))))))</f>
        <v>#REF!</v>
      </c>
      <c r="AJ43" s="85" t="e">
        <f t="shared" si="3"/>
        <v>#REF!</v>
      </c>
      <c r="IQ43" s="22" t="s">
        <v>38</v>
      </c>
      <c r="IR43" s="100" t="e">
        <f>XXX6!#REF!</f>
        <v>#REF!</v>
      </c>
      <c r="IS43" s="20" t="s">
        <v>51</v>
      </c>
    </row>
    <row r="44" spans="1:253" ht="21.75" customHeight="1">
      <c r="A44" s="111"/>
      <c r="B44" s="112">
        <v>37</v>
      </c>
      <c r="C44" s="113" t="e">
        <f>IF(#REF!="","",#REF!)</f>
        <v>#REF!</v>
      </c>
      <c r="D44" s="113" t="e">
        <f>IF(#REF!="","",#REF!)</f>
        <v>#REF!</v>
      </c>
      <c r="E44" s="113" t="e">
        <f>IF(#REF!="","",#REF!)</f>
        <v>#REF!</v>
      </c>
      <c r="F44" s="113" t="e">
        <f>IF(#REF!="","",#REF!)</f>
        <v>#REF!</v>
      </c>
      <c r="G44" s="113" t="e">
        <f>IF(#REF!="","",#REF!)</f>
        <v>#REF!</v>
      </c>
      <c r="H44" s="114" t="e">
        <f>IF(#REF!="","",#REF!)</f>
        <v>#REF!</v>
      </c>
      <c r="I44" s="113" t="e">
        <f>IF(#REF!="","",#REF!)</f>
        <v>#REF!</v>
      </c>
      <c r="J44" s="113" t="e">
        <f>IF(#REF!="","",#REF!)</f>
        <v>#REF!</v>
      </c>
      <c r="K44" s="119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560"/>
      <c r="AG44" s="117" t="e">
        <f t="shared" si="2"/>
        <v>#REF!</v>
      </c>
      <c r="AH44" s="561"/>
      <c r="AI44" s="118" t="e">
        <f>IF(H44&lt;XXX6!$L$41,"Vétéran 3",IF(H44&lt;XXX6!$L$42,"Vétéran 2",IF(H44&lt;XXX6!$L$43,"Vétéran 1",IF(H44&lt;XXX6!$L$44,"Senior",IF(H44&lt;XXX6!$L$45,"Junior",IF(H44&lt;XXX6!$L$46,"Cadet",IF(H44&lt;XXX6!$L$47,"Minime",IF(H44&lt;XXX6!$L$48,"Benjamin","Poussin"))))))))</f>
        <v>#REF!</v>
      </c>
      <c r="AJ44" s="85" t="e">
        <f t="shared" si="3"/>
        <v>#REF!</v>
      </c>
      <c r="AL44" s="120"/>
      <c r="IQ44" s="44" t="s">
        <v>52</v>
      </c>
      <c r="IR44" s="100" t="e">
        <f>XXX6!#REF!</f>
        <v>#REF!</v>
      </c>
      <c r="IS44" s="45" t="s">
        <v>53</v>
      </c>
    </row>
    <row r="45" spans="1:253" ht="21.75" customHeight="1">
      <c r="A45" s="111"/>
      <c r="B45" s="112">
        <v>38</v>
      </c>
      <c r="C45" s="113" t="e">
        <f>IF(#REF!="","",#REF!)</f>
        <v>#REF!</v>
      </c>
      <c r="D45" s="113" t="e">
        <f>IF(#REF!="","",#REF!)</f>
        <v>#REF!</v>
      </c>
      <c r="E45" s="113" t="e">
        <f>IF(#REF!="","",#REF!)</f>
        <v>#REF!</v>
      </c>
      <c r="F45" s="113" t="e">
        <f>IF(#REF!="","",#REF!)</f>
        <v>#REF!</v>
      </c>
      <c r="G45" s="113" t="e">
        <f>IF(#REF!="","",#REF!)</f>
        <v>#REF!</v>
      </c>
      <c r="H45" s="114" t="e">
        <f>IF(#REF!="","",#REF!)</f>
        <v>#REF!</v>
      </c>
      <c r="I45" s="113" t="e">
        <f>IF(#REF!="","",#REF!)</f>
        <v>#REF!</v>
      </c>
      <c r="J45" s="113" t="e">
        <f>IF(#REF!="","",#REF!)</f>
        <v>#REF!</v>
      </c>
      <c r="K45" s="119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560"/>
      <c r="AG45" s="117" t="e">
        <f t="shared" si="2"/>
        <v>#REF!</v>
      </c>
      <c r="AH45" s="561"/>
      <c r="AI45" s="118" t="e">
        <f>IF(H45&lt;XXX6!$L$41,"Vétéran 3",IF(H45&lt;XXX6!$L$42,"Vétéran 2",IF(H45&lt;XXX6!$L$43,"Vétéran 1",IF(H45&lt;XXX6!$L$44,"Senior",IF(H45&lt;XXX6!$L$45,"Junior",IF(H45&lt;XXX6!$L$46,"Cadet",IF(H45&lt;XXX6!$L$47,"Minime",IF(H45&lt;XXX6!$L$48,"Benjamin","Poussin"))))))))</f>
        <v>#REF!</v>
      </c>
      <c r="AJ45" s="85" t="e">
        <f t="shared" si="3"/>
        <v>#REF!</v>
      </c>
    </row>
    <row r="46" spans="1:253" ht="21.75" customHeight="1">
      <c r="A46" s="111"/>
      <c r="B46" s="112">
        <v>39</v>
      </c>
      <c r="C46" s="113" t="e">
        <f>IF(#REF!="","",#REF!)</f>
        <v>#REF!</v>
      </c>
      <c r="D46" s="113" t="e">
        <f>IF(#REF!="","",#REF!)</f>
        <v>#REF!</v>
      </c>
      <c r="E46" s="113" t="e">
        <f>IF(#REF!="","",#REF!)</f>
        <v>#REF!</v>
      </c>
      <c r="F46" s="113" t="e">
        <f>IF(#REF!="","",#REF!)</f>
        <v>#REF!</v>
      </c>
      <c r="G46" s="113" t="e">
        <f>IF(#REF!="","",#REF!)</f>
        <v>#REF!</v>
      </c>
      <c r="H46" s="114" t="e">
        <f>IF(#REF!="","",#REF!)</f>
        <v>#REF!</v>
      </c>
      <c r="I46" s="113" t="e">
        <f>IF(#REF!="","",#REF!)</f>
        <v>#REF!</v>
      </c>
      <c r="J46" s="113" t="e">
        <f>IF(#REF!="","",#REF!)</f>
        <v>#REF!</v>
      </c>
      <c r="K46" s="119"/>
      <c r="L46" s="116"/>
      <c r="M46" s="116"/>
      <c r="N46" s="116"/>
      <c r="O46" s="116"/>
      <c r="P46" s="116"/>
      <c r="Q46" s="116"/>
      <c r="R46" s="116"/>
      <c r="S46" s="116"/>
      <c r="T46" s="116"/>
      <c r="U46" s="116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560"/>
      <c r="AG46" s="117" t="e">
        <f t="shared" si="2"/>
        <v>#REF!</v>
      </c>
      <c r="AH46" s="561"/>
      <c r="AI46" s="118" t="e">
        <f>IF(H46&lt;XXX6!$L$41,"Vétéran 3",IF(H46&lt;XXX6!$L$42,"Vétéran 2",IF(H46&lt;XXX6!$L$43,"Vétéran 1",IF(H46&lt;XXX6!$L$44,"Senior",IF(H46&lt;XXX6!$L$45,"Junior",IF(H46&lt;XXX6!$L$46,"Cadet",IF(H46&lt;XXX6!$L$47,"Minime",IF(H46&lt;XXX6!$L$48,"Benjamin","Poussin"))))))))</f>
        <v>#REF!</v>
      </c>
      <c r="AJ46" s="85" t="e">
        <f t="shared" si="3"/>
        <v>#REF!</v>
      </c>
    </row>
    <row r="47" spans="1:253" ht="21.75" customHeight="1">
      <c r="A47" s="111"/>
      <c r="B47" s="112">
        <v>40</v>
      </c>
      <c r="C47" s="113" t="e">
        <f>IF(#REF!="","",#REF!)</f>
        <v>#REF!</v>
      </c>
      <c r="D47" s="113" t="e">
        <f>IF(#REF!="","",#REF!)</f>
        <v>#REF!</v>
      </c>
      <c r="E47" s="113" t="e">
        <f>IF(#REF!="","",#REF!)</f>
        <v>#REF!</v>
      </c>
      <c r="F47" s="113" t="e">
        <f>IF(#REF!="","",#REF!)</f>
        <v>#REF!</v>
      </c>
      <c r="G47" s="113" t="e">
        <f>IF(#REF!="","",#REF!)</f>
        <v>#REF!</v>
      </c>
      <c r="H47" s="114" t="e">
        <f>IF(#REF!="","",#REF!)</f>
        <v>#REF!</v>
      </c>
      <c r="I47" s="113" t="e">
        <f>IF(#REF!="","",#REF!)</f>
        <v>#REF!</v>
      </c>
      <c r="J47" s="113" t="e">
        <f>IF(#REF!="","",#REF!)</f>
        <v>#REF!</v>
      </c>
      <c r="K47" s="119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560"/>
      <c r="AG47" s="117" t="e">
        <f t="shared" si="2"/>
        <v>#REF!</v>
      </c>
      <c r="AH47" s="561"/>
      <c r="AI47" s="118" t="e">
        <f>IF(H47&lt;XXX6!$L$41,"Vétéran 3",IF(H47&lt;XXX6!$L$42,"Vétéran 2",IF(H47&lt;XXX6!$L$43,"Vétéran 1",IF(H47&lt;XXX6!$L$44,"Senior",IF(H47&lt;XXX6!$L$45,"Junior",IF(H47&lt;XXX6!$L$46,"Cadet",IF(H47&lt;XXX6!$L$47,"Minime",IF(H47&lt;XXX6!$L$48,"Benjamin","Poussin"))))))))</f>
        <v>#REF!</v>
      </c>
      <c r="AJ47" s="85" t="e">
        <f t="shared" si="3"/>
        <v>#REF!</v>
      </c>
    </row>
    <row r="48" spans="1:253" ht="21.75" customHeight="1">
      <c r="A48" s="111"/>
      <c r="B48" s="112">
        <v>41</v>
      </c>
      <c r="C48" s="113" t="e">
        <f>IF(#REF!="","",#REF!)</f>
        <v>#REF!</v>
      </c>
      <c r="D48" s="113" t="e">
        <f>IF(#REF!="","",#REF!)</f>
        <v>#REF!</v>
      </c>
      <c r="E48" s="113" t="e">
        <f>IF(#REF!="","",#REF!)</f>
        <v>#REF!</v>
      </c>
      <c r="F48" s="113" t="e">
        <f>IF(#REF!="","",#REF!)</f>
        <v>#REF!</v>
      </c>
      <c r="G48" s="113" t="e">
        <f>IF(#REF!="","",#REF!)</f>
        <v>#REF!</v>
      </c>
      <c r="H48" s="114" t="e">
        <f>IF(#REF!="","",#REF!)</f>
        <v>#REF!</v>
      </c>
      <c r="I48" s="113" t="e">
        <f>IF(#REF!="","",#REF!)</f>
        <v>#REF!</v>
      </c>
      <c r="J48" s="113" t="e">
        <f>IF(#REF!="","",#REF!)</f>
        <v>#REF!</v>
      </c>
      <c r="K48" s="119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560"/>
      <c r="AG48" s="117" t="e">
        <f t="shared" si="2"/>
        <v>#REF!</v>
      </c>
      <c r="AH48" s="561"/>
      <c r="AI48" s="118" t="e">
        <f>IF(H48&lt;XXX6!$L$41,"Vétéran 3",IF(H48&lt;XXX6!$L$42,"Vétéran 2",IF(H48&lt;XXX6!$L$43,"Vétéran 1",IF(H48&lt;XXX6!$L$44,"Senior",IF(H48&lt;XXX6!$L$45,"Junior",IF(H48&lt;XXX6!$L$46,"Cadet",IF(H48&lt;XXX6!$L$47,"Minime",IF(H48&lt;XXX6!$L$48,"Benjamin","Poussin"))))))))</f>
        <v>#REF!</v>
      </c>
      <c r="AJ48" s="85" t="e">
        <f t="shared" si="3"/>
        <v>#REF!</v>
      </c>
    </row>
    <row r="49" spans="1:36" ht="21.75" customHeight="1">
      <c r="A49" s="111"/>
      <c r="B49" s="112">
        <v>42</v>
      </c>
      <c r="C49" s="113" t="e">
        <f>IF(#REF!="","",#REF!)</f>
        <v>#REF!</v>
      </c>
      <c r="D49" s="113" t="e">
        <f>IF(#REF!="","",#REF!)</f>
        <v>#REF!</v>
      </c>
      <c r="E49" s="113" t="e">
        <f>IF(#REF!="","",#REF!)</f>
        <v>#REF!</v>
      </c>
      <c r="F49" s="113" t="e">
        <f>IF(#REF!="","",#REF!)</f>
        <v>#REF!</v>
      </c>
      <c r="G49" s="113" t="e">
        <f>IF(#REF!="","",#REF!)</f>
        <v>#REF!</v>
      </c>
      <c r="H49" s="114" t="e">
        <f>IF(#REF!="","",#REF!)</f>
        <v>#REF!</v>
      </c>
      <c r="I49" s="113" t="e">
        <f>IF(#REF!="","",#REF!)</f>
        <v>#REF!</v>
      </c>
      <c r="J49" s="113" t="e">
        <f>IF(#REF!="","",#REF!)</f>
        <v>#REF!</v>
      </c>
      <c r="K49" s="119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560"/>
      <c r="AG49" s="117" t="e">
        <f t="shared" si="2"/>
        <v>#REF!</v>
      </c>
      <c r="AH49" s="561"/>
      <c r="AI49" s="118" t="e">
        <f>IF(H49&lt;XXX6!$L$41,"Vétéran 3",IF(H49&lt;XXX6!$L$42,"Vétéran 2",IF(H49&lt;XXX6!$L$43,"Vétéran 1",IF(H49&lt;XXX6!$L$44,"Senior",IF(H49&lt;XXX6!$L$45,"Junior",IF(H49&lt;XXX6!$L$46,"Cadet",IF(H49&lt;XXX6!$L$47,"Minime",IF(H49&lt;XXX6!$L$48,"Benjamin","Poussin"))))))))</f>
        <v>#REF!</v>
      </c>
      <c r="AJ49" s="85" t="e">
        <f t="shared" si="3"/>
        <v>#REF!</v>
      </c>
    </row>
    <row r="50" spans="1:36" ht="21.75" customHeight="1">
      <c r="A50" s="111"/>
      <c r="B50" s="112">
        <v>43</v>
      </c>
      <c r="C50" s="113" t="e">
        <f>IF(#REF!="","",#REF!)</f>
        <v>#REF!</v>
      </c>
      <c r="D50" s="113" t="e">
        <f>IF(#REF!="","",#REF!)</f>
        <v>#REF!</v>
      </c>
      <c r="E50" s="113" t="e">
        <f>IF(#REF!="","",#REF!)</f>
        <v>#REF!</v>
      </c>
      <c r="F50" s="113" t="e">
        <f>IF(#REF!="","",#REF!)</f>
        <v>#REF!</v>
      </c>
      <c r="G50" s="113" t="e">
        <f>IF(#REF!="","",#REF!)</f>
        <v>#REF!</v>
      </c>
      <c r="H50" s="114" t="e">
        <f>IF(#REF!="","",#REF!)</f>
        <v>#REF!</v>
      </c>
      <c r="I50" s="113" t="e">
        <f>IF(#REF!="","",#REF!)</f>
        <v>#REF!</v>
      </c>
      <c r="J50" s="113" t="e">
        <f>IF(#REF!="","",#REF!)</f>
        <v>#REF!</v>
      </c>
      <c r="K50" s="119"/>
      <c r="L50" s="116"/>
      <c r="M50" s="116"/>
      <c r="N50" s="116"/>
      <c r="O50" s="116"/>
      <c r="P50" s="116"/>
      <c r="Q50" s="116"/>
      <c r="R50" s="116"/>
      <c r="S50" s="116"/>
      <c r="T50" s="116"/>
      <c r="U50" s="116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560"/>
      <c r="AG50" s="117" t="e">
        <f t="shared" si="2"/>
        <v>#REF!</v>
      </c>
      <c r="AH50" s="561"/>
      <c r="AI50" s="118" t="e">
        <f>IF(H50&lt;XXX6!$L$41,"Vétéran 3",IF(H50&lt;XXX6!$L$42,"Vétéran 2",IF(H50&lt;XXX6!$L$43,"Vétéran 1",IF(H50&lt;XXX6!$L$44,"Senior",IF(H50&lt;XXX6!$L$45,"Junior",IF(H50&lt;XXX6!$L$46,"Cadet",IF(H50&lt;XXX6!$L$47,"Minime",IF(H50&lt;XXX6!$L$48,"Benjamin","Poussin"))))))))</f>
        <v>#REF!</v>
      </c>
      <c r="AJ50" s="85" t="e">
        <f t="shared" si="3"/>
        <v>#REF!</v>
      </c>
    </row>
    <row r="51" spans="1:36" ht="21.75" customHeight="1">
      <c r="A51" s="111"/>
      <c r="B51" s="112">
        <v>44</v>
      </c>
      <c r="C51" s="113" t="e">
        <f>IF(#REF!="","",#REF!)</f>
        <v>#REF!</v>
      </c>
      <c r="D51" s="113" t="e">
        <f>IF(#REF!="","",#REF!)</f>
        <v>#REF!</v>
      </c>
      <c r="E51" s="113" t="e">
        <f>IF(#REF!="","",#REF!)</f>
        <v>#REF!</v>
      </c>
      <c r="F51" s="113" t="e">
        <f>IF(#REF!="","",#REF!)</f>
        <v>#REF!</v>
      </c>
      <c r="G51" s="113" t="e">
        <f>IF(#REF!="","",#REF!)</f>
        <v>#REF!</v>
      </c>
      <c r="H51" s="114" t="e">
        <f>IF(#REF!="","",#REF!)</f>
        <v>#REF!</v>
      </c>
      <c r="I51" s="113" t="e">
        <f>IF(#REF!="","",#REF!)</f>
        <v>#REF!</v>
      </c>
      <c r="J51" s="113" t="e">
        <f>IF(#REF!="","",#REF!)</f>
        <v>#REF!</v>
      </c>
      <c r="K51" s="119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560"/>
      <c r="AG51" s="117" t="e">
        <f t="shared" si="2"/>
        <v>#REF!</v>
      </c>
      <c r="AH51" s="561"/>
      <c r="AI51" s="118" t="e">
        <f>IF(H51&lt;XXX6!$L$41,"Vétéran 3",IF(H51&lt;XXX6!$L$42,"Vétéran 2",IF(H51&lt;XXX6!$L$43,"Vétéran 1",IF(H51&lt;XXX6!$L$44,"Senior",IF(H51&lt;XXX6!$L$45,"Junior",IF(H51&lt;XXX6!$L$46,"Cadet",IF(H51&lt;XXX6!$L$47,"Minime",IF(H51&lt;XXX6!$L$48,"Benjamin","Poussin"))))))))</f>
        <v>#REF!</v>
      </c>
      <c r="AJ51" s="85" t="e">
        <f t="shared" si="3"/>
        <v>#REF!</v>
      </c>
    </row>
    <row r="52" spans="1:36" ht="21.75" customHeight="1">
      <c r="A52" s="111"/>
      <c r="B52" s="112">
        <v>45</v>
      </c>
      <c r="C52" s="113" t="e">
        <f>IF(#REF!="","",#REF!)</f>
        <v>#REF!</v>
      </c>
      <c r="D52" s="113" t="e">
        <f>IF(#REF!="","",#REF!)</f>
        <v>#REF!</v>
      </c>
      <c r="E52" s="113" t="e">
        <f>IF(#REF!="","",#REF!)</f>
        <v>#REF!</v>
      </c>
      <c r="F52" s="113" t="e">
        <f>IF(#REF!="","",#REF!)</f>
        <v>#REF!</v>
      </c>
      <c r="G52" s="113" t="e">
        <f>IF(#REF!="","",#REF!)</f>
        <v>#REF!</v>
      </c>
      <c r="H52" s="114" t="e">
        <f>IF(#REF!="","",#REF!)</f>
        <v>#REF!</v>
      </c>
      <c r="I52" s="113" t="e">
        <f>IF(#REF!="","",#REF!)</f>
        <v>#REF!</v>
      </c>
      <c r="J52" s="113" t="e">
        <f>IF(#REF!="","",#REF!)</f>
        <v>#REF!</v>
      </c>
      <c r="K52" s="119"/>
      <c r="L52" s="116"/>
      <c r="M52" s="116"/>
      <c r="N52" s="116"/>
      <c r="O52" s="116"/>
      <c r="P52" s="116"/>
      <c r="Q52" s="116"/>
      <c r="R52" s="116"/>
      <c r="S52" s="116"/>
      <c r="T52" s="116"/>
      <c r="U52" s="116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560"/>
      <c r="AG52" s="117" t="e">
        <f t="shared" si="2"/>
        <v>#REF!</v>
      </c>
      <c r="AH52" s="561"/>
      <c r="AI52" s="118" t="e">
        <f>IF(H52&lt;XXX6!$L$41,"Vétéran 3",IF(H52&lt;XXX6!$L$42,"Vétéran 2",IF(H52&lt;XXX6!$L$43,"Vétéran 1",IF(H52&lt;XXX6!$L$44,"Senior",IF(H52&lt;XXX6!$L$45,"Junior",IF(H52&lt;XXX6!$L$46,"Cadet",IF(H52&lt;XXX6!$L$47,"Minime",IF(H52&lt;XXX6!$L$48,"Benjamin","Poussin"))))))))</f>
        <v>#REF!</v>
      </c>
      <c r="AJ52" s="85" t="e">
        <f t="shared" si="3"/>
        <v>#REF!</v>
      </c>
    </row>
    <row r="53" spans="1:36" ht="21.75" customHeight="1">
      <c r="A53" s="111"/>
      <c r="B53" s="112">
        <v>46</v>
      </c>
      <c r="C53" s="113" t="e">
        <f>IF(#REF!="","",#REF!)</f>
        <v>#REF!</v>
      </c>
      <c r="D53" s="113" t="e">
        <f>IF(#REF!="","",#REF!)</f>
        <v>#REF!</v>
      </c>
      <c r="E53" s="113" t="e">
        <f>IF(#REF!="","",#REF!)</f>
        <v>#REF!</v>
      </c>
      <c r="F53" s="113" t="e">
        <f>IF(#REF!="","",#REF!)</f>
        <v>#REF!</v>
      </c>
      <c r="G53" s="113" t="e">
        <f>IF(#REF!="","",#REF!)</f>
        <v>#REF!</v>
      </c>
      <c r="H53" s="114" t="e">
        <f>IF(#REF!="","",#REF!)</f>
        <v>#REF!</v>
      </c>
      <c r="I53" s="113" t="e">
        <f>IF(#REF!="","",#REF!)</f>
        <v>#REF!</v>
      </c>
      <c r="J53" s="113" t="e">
        <f>IF(#REF!="","",#REF!)</f>
        <v>#REF!</v>
      </c>
      <c r="K53" s="119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560"/>
      <c r="AG53" s="117" t="e">
        <f t="shared" si="2"/>
        <v>#REF!</v>
      </c>
      <c r="AH53" s="561"/>
      <c r="AI53" s="118" t="e">
        <f>IF(H53&lt;XXX6!$L$41,"Vétéran 3",IF(H53&lt;XXX6!$L$42,"Vétéran 2",IF(H53&lt;XXX6!$L$43,"Vétéran 1",IF(H53&lt;XXX6!$L$44,"Senior",IF(H53&lt;XXX6!$L$45,"Junior",IF(H53&lt;XXX6!$L$46,"Cadet",IF(H53&lt;XXX6!$L$47,"Minime",IF(H53&lt;XXX6!$L$48,"Benjamin","Poussin"))))))))</f>
        <v>#REF!</v>
      </c>
      <c r="AJ53" s="85" t="e">
        <f t="shared" si="3"/>
        <v>#REF!</v>
      </c>
    </row>
    <row r="54" spans="1:36" ht="21.75" customHeight="1">
      <c r="A54" s="111"/>
      <c r="B54" s="112">
        <v>47</v>
      </c>
      <c r="C54" s="113" t="e">
        <f>IF(#REF!="","",#REF!)</f>
        <v>#REF!</v>
      </c>
      <c r="D54" s="113" t="e">
        <f>IF(#REF!="","",#REF!)</f>
        <v>#REF!</v>
      </c>
      <c r="E54" s="113" t="e">
        <f>IF(#REF!="","",#REF!)</f>
        <v>#REF!</v>
      </c>
      <c r="F54" s="113" t="e">
        <f>IF(#REF!="","",#REF!)</f>
        <v>#REF!</v>
      </c>
      <c r="G54" s="113" t="e">
        <f>IF(#REF!="","",#REF!)</f>
        <v>#REF!</v>
      </c>
      <c r="H54" s="114" t="e">
        <f>IF(#REF!="","",#REF!)</f>
        <v>#REF!</v>
      </c>
      <c r="I54" s="113" t="e">
        <f>IF(#REF!="","",#REF!)</f>
        <v>#REF!</v>
      </c>
      <c r="J54" s="113" t="e">
        <f>IF(#REF!="","",#REF!)</f>
        <v>#REF!</v>
      </c>
      <c r="K54" s="119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560"/>
      <c r="AG54" s="117" t="e">
        <f t="shared" si="2"/>
        <v>#REF!</v>
      </c>
      <c r="AH54" s="561"/>
      <c r="AI54" s="118" t="e">
        <f>IF(H54&lt;XXX6!$L$41,"Vétéran 3",IF(H54&lt;XXX6!$L$42,"Vétéran 2",IF(H54&lt;XXX6!$L$43,"Vétéran 1",IF(H54&lt;XXX6!$L$44,"Senior",IF(H54&lt;XXX6!$L$45,"Junior",IF(H54&lt;XXX6!$L$46,"Cadet",IF(H54&lt;XXX6!$L$47,"Minime",IF(H54&lt;XXX6!$L$48,"Benjamin","Poussin"))))))))</f>
        <v>#REF!</v>
      </c>
      <c r="AJ54" s="85" t="e">
        <f t="shared" si="3"/>
        <v>#REF!</v>
      </c>
    </row>
    <row r="55" spans="1:36" ht="21.75" customHeight="1">
      <c r="A55" s="111"/>
      <c r="B55" s="112">
        <v>48</v>
      </c>
      <c r="C55" s="113" t="e">
        <f>IF(#REF!="","",#REF!)</f>
        <v>#REF!</v>
      </c>
      <c r="D55" s="113" t="e">
        <f>IF(#REF!="","",#REF!)</f>
        <v>#REF!</v>
      </c>
      <c r="E55" s="113" t="e">
        <f>IF(#REF!="","",#REF!)</f>
        <v>#REF!</v>
      </c>
      <c r="F55" s="113" t="e">
        <f>IF(#REF!="","",#REF!)</f>
        <v>#REF!</v>
      </c>
      <c r="G55" s="113" t="e">
        <f>IF(#REF!="","",#REF!)</f>
        <v>#REF!</v>
      </c>
      <c r="H55" s="114" t="e">
        <f>IF(#REF!="","",#REF!)</f>
        <v>#REF!</v>
      </c>
      <c r="I55" s="113" t="e">
        <f>IF(#REF!="","",#REF!)</f>
        <v>#REF!</v>
      </c>
      <c r="J55" s="113" t="e">
        <f>IF(#REF!="","",#REF!)</f>
        <v>#REF!</v>
      </c>
      <c r="K55" s="119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560"/>
      <c r="AG55" s="117" t="e">
        <f t="shared" si="2"/>
        <v>#REF!</v>
      </c>
      <c r="AH55" s="561"/>
      <c r="AI55" s="118" t="e">
        <f>IF(H55&lt;XXX6!$L$41,"Vétéran 3",IF(H55&lt;XXX6!$L$42,"Vétéran 2",IF(H55&lt;XXX6!$L$43,"Vétéran 1",IF(H55&lt;XXX6!$L$44,"Senior",IF(H55&lt;XXX6!$L$45,"Junior",IF(H55&lt;XXX6!$L$46,"Cadet",IF(H55&lt;XXX6!$L$47,"Minime",IF(H55&lt;XXX6!$L$48,"Benjamin","Poussin"))))))))</f>
        <v>#REF!</v>
      </c>
      <c r="AJ55" s="85" t="e">
        <f t="shared" si="3"/>
        <v>#REF!</v>
      </c>
    </row>
    <row r="56" spans="1:36" ht="21.75" customHeight="1">
      <c r="A56" s="111"/>
      <c r="B56" s="112">
        <v>49</v>
      </c>
      <c r="C56" s="113" t="e">
        <f>IF(#REF!="","",#REF!)</f>
        <v>#REF!</v>
      </c>
      <c r="D56" s="113" t="e">
        <f>IF(#REF!="","",#REF!)</f>
        <v>#REF!</v>
      </c>
      <c r="E56" s="113" t="e">
        <f>IF(#REF!="","",#REF!)</f>
        <v>#REF!</v>
      </c>
      <c r="F56" s="113" t="e">
        <f>IF(#REF!="","",#REF!)</f>
        <v>#REF!</v>
      </c>
      <c r="G56" s="113" t="e">
        <f>IF(#REF!="","",#REF!)</f>
        <v>#REF!</v>
      </c>
      <c r="H56" s="114" t="e">
        <f>IF(#REF!="","",#REF!)</f>
        <v>#REF!</v>
      </c>
      <c r="I56" s="113" t="e">
        <f>IF(#REF!="","",#REF!)</f>
        <v>#REF!</v>
      </c>
      <c r="J56" s="113" t="e">
        <f>IF(#REF!="","",#REF!)</f>
        <v>#REF!</v>
      </c>
      <c r="K56" s="119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560"/>
      <c r="AG56" s="117" t="e">
        <f t="shared" si="2"/>
        <v>#REF!</v>
      </c>
      <c r="AH56" s="561"/>
      <c r="AI56" s="118" t="e">
        <f>IF(H56&lt;XXX6!$L$41,"Vétéran 3",IF(H56&lt;XXX6!$L$42,"Vétéran 2",IF(H56&lt;XXX6!$L$43,"Vétéran 1",IF(H56&lt;XXX6!$L$44,"Senior",IF(H56&lt;XXX6!$L$45,"Junior",IF(H56&lt;XXX6!$L$46,"Cadet",IF(H56&lt;XXX6!$L$47,"Minime",IF(H56&lt;XXX6!$L$48,"Benjamin","Poussin"))))))))</f>
        <v>#REF!</v>
      </c>
      <c r="AJ56" s="85" t="e">
        <f t="shared" si="3"/>
        <v>#REF!</v>
      </c>
    </row>
    <row r="57" spans="1:36" ht="21.75" customHeight="1">
      <c r="A57" s="111"/>
      <c r="B57" s="112">
        <v>50</v>
      </c>
      <c r="C57" s="113" t="e">
        <f>IF(#REF!="","",#REF!)</f>
        <v>#REF!</v>
      </c>
      <c r="D57" s="113" t="e">
        <f>IF(#REF!="","",#REF!)</f>
        <v>#REF!</v>
      </c>
      <c r="E57" s="113" t="e">
        <f>IF(#REF!="","",#REF!)</f>
        <v>#REF!</v>
      </c>
      <c r="F57" s="113" t="e">
        <f>IF(#REF!="","",#REF!)</f>
        <v>#REF!</v>
      </c>
      <c r="G57" s="113" t="e">
        <f>IF(#REF!="","",#REF!)</f>
        <v>#REF!</v>
      </c>
      <c r="H57" s="114" t="e">
        <f>IF(#REF!="","",#REF!)</f>
        <v>#REF!</v>
      </c>
      <c r="I57" s="113" t="e">
        <f>IF(#REF!="","",#REF!)</f>
        <v>#REF!</v>
      </c>
      <c r="J57" s="113" t="e">
        <f>IF(#REF!="","",#REF!)</f>
        <v>#REF!</v>
      </c>
      <c r="K57" s="119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560"/>
      <c r="AG57" s="117" t="e">
        <f t="shared" si="2"/>
        <v>#REF!</v>
      </c>
      <c r="AH57" s="561"/>
      <c r="AI57" s="118" t="e">
        <f>IF(H57&lt;XXX6!$L$41,"Vétéran 3",IF(H57&lt;XXX6!$L$42,"Vétéran 2",IF(H57&lt;XXX6!$L$43,"Vétéran 1",IF(H57&lt;XXX6!$L$44,"Senior",IF(H57&lt;XXX6!$L$45,"Junior",IF(H57&lt;XXX6!$L$46,"Cadet",IF(H57&lt;XXX6!$L$47,"Minime",IF(H57&lt;XXX6!$L$48,"Benjamin","Poussin"))))))))</f>
        <v>#REF!</v>
      </c>
      <c r="AJ57" s="85" t="e">
        <f t="shared" si="3"/>
        <v>#REF!</v>
      </c>
    </row>
    <row r="58" spans="1:36" ht="21.75" customHeight="1">
      <c r="A58" s="111"/>
      <c r="B58" s="112">
        <v>51</v>
      </c>
      <c r="C58" s="113" t="e">
        <f>IF(#REF!="","",#REF!)</f>
        <v>#REF!</v>
      </c>
      <c r="D58" s="113" t="e">
        <f>IF(#REF!="","",#REF!)</f>
        <v>#REF!</v>
      </c>
      <c r="E58" s="113" t="e">
        <f>IF(#REF!="","",#REF!)</f>
        <v>#REF!</v>
      </c>
      <c r="F58" s="113" t="e">
        <f>IF(#REF!="","",#REF!)</f>
        <v>#REF!</v>
      </c>
      <c r="G58" s="113" t="e">
        <f>IF(#REF!="","",#REF!)</f>
        <v>#REF!</v>
      </c>
      <c r="H58" s="114" t="e">
        <f>IF(#REF!="","",#REF!)</f>
        <v>#REF!</v>
      </c>
      <c r="I58" s="113" t="e">
        <f>IF(#REF!="","",#REF!)</f>
        <v>#REF!</v>
      </c>
      <c r="J58" s="113" t="e">
        <f>IF(#REF!="","",#REF!)</f>
        <v>#REF!</v>
      </c>
      <c r="K58" s="119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560"/>
      <c r="AG58" s="117" t="e">
        <f t="shared" si="2"/>
        <v>#REF!</v>
      </c>
      <c r="AH58" s="561"/>
      <c r="AI58" s="118" t="e">
        <f>IF(H58&lt;XXX6!$L$41,"Vétéran 3",IF(H58&lt;XXX6!$L$42,"Vétéran 2",IF(H58&lt;XXX6!$L$43,"Vétéran 1",IF(H58&lt;XXX6!$L$44,"Senior",IF(H58&lt;XXX6!$L$45,"Junior",IF(H58&lt;XXX6!$L$46,"Cadet",IF(H58&lt;XXX6!$L$47,"Minime",IF(H58&lt;XXX6!$L$48,"Benjamin","Poussin"))))))))</f>
        <v>#REF!</v>
      </c>
      <c r="AJ58" s="85" t="e">
        <f t="shared" si="3"/>
        <v>#REF!</v>
      </c>
    </row>
    <row r="59" spans="1:36" ht="21.75" customHeight="1">
      <c r="A59" s="111"/>
      <c r="B59" s="112">
        <v>52</v>
      </c>
      <c r="C59" s="113" t="e">
        <f>IF(#REF!="","",#REF!)</f>
        <v>#REF!</v>
      </c>
      <c r="D59" s="113" t="e">
        <f>IF(#REF!="","",#REF!)</f>
        <v>#REF!</v>
      </c>
      <c r="E59" s="113" t="e">
        <f>IF(#REF!="","",#REF!)</f>
        <v>#REF!</v>
      </c>
      <c r="F59" s="113" t="e">
        <f>IF(#REF!="","",#REF!)</f>
        <v>#REF!</v>
      </c>
      <c r="G59" s="113" t="e">
        <f>IF(#REF!="","",#REF!)</f>
        <v>#REF!</v>
      </c>
      <c r="H59" s="114" t="e">
        <f>IF(#REF!="","",#REF!)</f>
        <v>#REF!</v>
      </c>
      <c r="I59" s="113" t="e">
        <f>IF(#REF!="","",#REF!)</f>
        <v>#REF!</v>
      </c>
      <c r="J59" s="113" t="e">
        <f>IF(#REF!="","",#REF!)</f>
        <v>#REF!</v>
      </c>
      <c r="K59" s="119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560"/>
      <c r="AG59" s="117" t="e">
        <f t="shared" si="2"/>
        <v>#REF!</v>
      </c>
      <c r="AH59" s="561"/>
      <c r="AI59" s="118" t="e">
        <f>IF(H59&lt;XXX6!$L$41,"Vétéran 3",IF(H59&lt;XXX6!$L$42,"Vétéran 2",IF(H59&lt;XXX6!$L$43,"Vétéran 1",IF(H59&lt;XXX6!$L$44,"Senior",IF(H59&lt;XXX6!$L$45,"Junior",IF(H59&lt;XXX6!$L$46,"Cadet",IF(H59&lt;XXX6!$L$47,"Minime",IF(H59&lt;XXX6!$L$48,"Benjamin","Poussin"))))))))</f>
        <v>#REF!</v>
      </c>
      <c r="AJ59" s="85" t="e">
        <f t="shared" si="3"/>
        <v>#REF!</v>
      </c>
    </row>
    <row r="60" spans="1:36" ht="21.75" customHeight="1">
      <c r="A60" s="111"/>
      <c r="B60" s="112">
        <v>53</v>
      </c>
      <c r="C60" s="113" t="e">
        <f>IF(#REF!="","",#REF!)</f>
        <v>#REF!</v>
      </c>
      <c r="D60" s="113" t="e">
        <f>IF(#REF!="","",#REF!)</f>
        <v>#REF!</v>
      </c>
      <c r="E60" s="113" t="e">
        <f>IF(#REF!="","",#REF!)</f>
        <v>#REF!</v>
      </c>
      <c r="F60" s="113" t="e">
        <f>IF(#REF!="","",#REF!)</f>
        <v>#REF!</v>
      </c>
      <c r="G60" s="113" t="e">
        <f>IF(#REF!="","",#REF!)</f>
        <v>#REF!</v>
      </c>
      <c r="H60" s="114" t="e">
        <f>IF(#REF!="","",#REF!)</f>
        <v>#REF!</v>
      </c>
      <c r="I60" s="113" t="e">
        <f>IF(#REF!="","",#REF!)</f>
        <v>#REF!</v>
      </c>
      <c r="J60" s="113" t="e">
        <f>IF(#REF!="","",#REF!)</f>
        <v>#REF!</v>
      </c>
      <c r="K60" s="119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560"/>
      <c r="AG60" s="117" t="e">
        <f t="shared" si="2"/>
        <v>#REF!</v>
      </c>
      <c r="AH60" s="561"/>
      <c r="AI60" s="118" t="e">
        <f>IF(H60&lt;XXX6!$L$41,"Vétéran 3",IF(H60&lt;XXX6!$L$42,"Vétéran 2",IF(H60&lt;XXX6!$L$43,"Vétéran 1",IF(H60&lt;XXX6!$L$44,"Senior",IF(H60&lt;XXX6!$L$45,"Junior",IF(H60&lt;XXX6!$L$46,"Cadet",IF(H60&lt;XXX6!$L$47,"Minime",IF(H60&lt;XXX6!$L$48,"Benjamin","Poussin"))))))))</f>
        <v>#REF!</v>
      </c>
      <c r="AJ60" s="85" t="e">
        <f t="shared" si="3"/>
        <v>#REF!</v>
      </c>
    </row>
    <row r="61" spans="1:36" ht="21.75" customHeight="1">
      <c r="A61" s="111"/>
      <c r="B61" s="112">
        <v>54</v>
      </c>
      <c r="C61" s="113" t="e">
        <f>IF(#REF!="","",#REF!)</f>
        <v>#REF!</v>
      </c>
      <c r="D61" s="113" t="e">
        <f>IF(#REF!="","",#REF!)</f>
        <v>#REF!</v>
      </c>
      <c r="E61" s="113" t="e">
        <f>IF(#REF!="","",#REF!)</f>
        <v>#REF!</v>
      </c>
      <c r="F61" s="113" t="e">
        <f>IF(#REF!="","",#REF!)</f>
        <v>#REF!</v>
      </c>
      <c r="G61" s="113" t="e">
        <f>IF(#REF!="","",#REF!)</f>
        <v>#REF!</v>
      </c>
      <c r="H61" s="114" t="e">
        <f>IF(#REF!="","",#REF!)</f>
        <v>#REF!</v>
      </c>
      <c r="I61" s="113" t="e">
        <f>IF(#REF!="","",#REF!)</f>
        <v>#REF!</v>
      </c>
      <c r="J61" s="113" t="e">
        <f>IF(#REF!="","",#REF!)</f>
        <v>#REF!</v>
      </c>
      <c r="K61" s="119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560"/>
      <c r="AG61" s="117" t="e">
        <f t="shared" si="2"/>
        <v>#REF!</v>
      </c>
      <c r="AH61" s="561"/>
      <c r="AI61" s="118" t="e">
        <f>IF(H61&lt;XXX6!$L$41,"Vétéran 3",IF(H61&lt;XXX6!$L$42,"Vétéran 2",IF(H61&lt;XXX6!$L$43,"Vétéran 1",IF(H61&lt;XXX6!$L$44,"Senior",IF(H61&lt;XXX6!$L$45,"Junior",IF(H61&lt;XXX6!$L$46,"Cadet",IF(H61&lt;XXX6!$L$47,"Minime",IF(H61&lt;XXX6!$L$48,"Benjamin","Poussin"))))))))</f>
        <v>#REF!</v>
      </c>
      <c r="AJ61" s="85" t="e">
        <f t="shared" si="3"/>
        <v>#REF!</v>
      </c>
    </row>
    <row r="62" spans="1:36" ht="21.75" customHeight="1">
      <c r="A62" s="111"/>
      <c r="B62" s="112">
        <v>55</v>
      </c>
      <c r="C62" s="113" t="e">
        <f>IF(#REF!="","",#REF!)</f>
        <v>#REF!</v>
      </c>
      <c r="D62" s="113" t="e">
        <f>IF(#REF!="","",#REF!)</f>
        <v>#REF!</v>
      </c>
      <c r="E62" s="113" t="e">
        <f>IF(#REF!="","",#REF!)</f>
        <v>#REF!</v>
      </c>
      <c r="F62" s="113" t="e">
        <f>IF(#REF!="","",#REF!)</f>
        <v>#REF!</v>
      </c>
      <c r="G62" s="113" t="e">
        <f>IF(#REF!="","",#REF!)</f>
        <v>#REF!</v>
      </c>
      <c r="H62" s="114" t="e">
        <f>IF(#REF!="","",#REF!)</f>
        <v>#REF!</v>
      </c>
      <c r="I62" s="113" t="e">
        <f>IF(#REF!="","",#REF!)</f>
        <v>#REF!</v>
      </c>
      <c r="J62" s="113" t="e">
        <f>IF(#REF!="","",#REF!)</f>
        <v>#REF!</v>
      </c>
      <c r="K62" s="119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98"/>
      <c r="W62" s="98"/>
      <c r="X62" s="98"/>
      <c r="Y62" s="98"/>
      <c r="Z62" s="98"/>
      <c r="AA62" s="98"/>
      <c r="AB62" s="98"/>
      <c r="AC62" s="98"/>
      <c r="AD62" s="98"/>
      <c r="AE62" s="98"/>
      <c r="AF62" s="560"/>
      <c r="AG62" s="117" t="e">
        <f t="shared" si="2"/>
        <v>#REF!</v>
      </c>
      <c r="AH62" s="561"/>
      <c r="AI62" s="118" t="e">
        <f>IF(H62&lt;XXX6!$L$41,"Vétéran 3",IF(H62&lt;XXX6!$L$42,"Vétéran 2",IF(H62&lt;XXX6!$L$43,"Vétéran 1",IF(H62&lt;XXX6!$L$44,"Senior",IF(H62&lt;XXX6!$L$45,"Junior",IF(H62&lt;XXX6!$L$46,"Cadet",IF(H62&lt;XXX6!$L$47,"Minime",IF(H62&lt;XXX6!$L$48,"Benjamin","Poussin"))))))))</f>
        <v>#REF!</v>
      </c>
      <c r="AJ62" s="85" t="e">
        <f t="shared" si="3"/>
        <v>#REF!</v>
      </c>
    </row>
    <row r="63" spans="1:36" ht="21.75" customHeight="1">
      <c r="A63" s="111"/>
      <c r="B63" s="112">
        <v>56</v>
      </c>
      <c r="C63" s="113" t="e">
        <f>IF(#REF!="","",#REF!)</f>
        <v>#REF!</v>
      </c>
      <c r="D63" s="113" t="e">
        <f>IF(#REF!="","",#REF!)</f>
        <v>#REF!</v>
      </c>
      <c r="E63" s="113" t="e">
        <f>IF(#REF!="","",#REF!)</f>
        <v>#REF!</v>
      </c>
      <c r="F63" s="113" t="e">
        <f>IF(#REF!="","",#REF!)</f>
        <v>#REF!</v>
      </c>
      <c r="G63" s="113" t="e">
        <f>IF(#REF!="","",#REF!)</f>
        <v>#REF!</v>
      </c>
      <c r="H63" s="114" t="e">
        <f>IF(#REF!="","",#REF!)</f>
        <v>#REF!</v>
      </c>
      <c r="I63" s="113" t="e">
        <f>IF(#REF!="","",#REF!)</f>
        <v>#REF!</v>
      </c>
      <c r="J63" s="113" t="e">
        <f>IF(#REF!="","",#REF!)</f>
        <v>#REF!</v>
      </c>
      <c r="K63" s="119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560"/>
      <c r="AG63" s="117" t="e">
        <f t="shared" si="2"/>
        <v>#REF!</v>
      </c>
      <c r="AH63" s="561"/>
      <c r="AI63" s="118" t="e">
        <f>IF(H63&lt;XXX6!$L$41,"Vétéran 3",IF(H63&lt;XXX6!$L$42,"Vétéran 2",IF(H63&lt;XXX6!$L$43,"Vétéran 1",IF(H63&lt;XXX6!$L$44,"Senior",IF(H63&lt;XXX6!$L$45,"Junior",IF(H63&lt;XXX6!$L$46,"Cadet",IF(H63&lt;XXX6!$L$47,"Minime",IF(H63&lt;XXX6!$L$48,"Benjamin","Poussin"))))))))</f>
        <v>#REF!</v>
      </c>
      <c r="AJ63" s="85" t="e">
        <f t="shared" si="3"/>
        <v>#REF!</v>
      </c>
    </row>
    <row r="64" spans="1:36" ht="21.75" customHeight="1">
      <c r="A64" s="111"/>
      <c r="B64" s="112">
        <v>57</v>
      </c>
      <c r="C64" s="113" t="e">
        <f>IF(#REF!="","",#REF!)</f>
        <v>#REF!</v>
      </c>
      <c r="D64" s="113" t="e">
        <f>IF(#REF!="","",#REF!)</f>
        <v>#REF!</v>
      </c>
      <c r="E64" s="113" t="e">
        <f>IF(#REF!="","",#REF!)</f>
        <v>#REF!</v>
      </c>
      <c r="F64" s="113" t="e">
        <f>IF(#REF!="","",#REF!)</f>
        <v>#REF!</v>
      </c>
      <c r="G64" s="113" t="e">
        <f>IF(#REF!="","",#REF!)</f>
        <v>#REF!</v>
      </c>
      <c r="H64" s="114" t="e">
        <f>IF(#REF!="","",#REF!)</f>
        <v>#REF!</v>
      </c>
      <c r="I64" s="113" t="e">
        <f>IF(#REF!="","",#REF!)</f>
        <v>#REF!</v>
      </c>
      <c r="J64" s="113" t="e">
        <f>IF(#REF!="","",#REF!)</f>
        <v>#REF!</v>
      </c>
      <c r="K64" s="119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560"/>
      <c r="AG64" s="117" t="e">
        <f t="shared" si="2"/>
        <v>#REF!</v>
      </c>
      <c r="AH64" s="561"/>
      <c r="AI64" s="118" t="e">
        <f>IF(H64&lt;XXX6!$L$41,"Vétéran 3",IF(H64&lt;XXX6!$L$42,"Vétéran 2",IF(H64&lt;XXX6!$L$43,"Vétéran 1",IF(H64&lt;XXX6!$L$44,"Senior",IF(H64&lt;XXX6!$L$45,"Junior",IF(H64&lt;XXX6!$L$46,"Cadet",IF(H64&lt;XXX6!$L$47,"Minime",IF(H64&lt;XXX6!$L$48,"Benjamin","Poussin"))))))))</f>
        <v>#REF!</v>
      </c>
      <c r="AJ64" s="85" t="e">
        <f t="shared" si="3"/>
        <v>#REF!</v>
      </c>
    </row>
    <row r="65" spans="1:36" ht="21.75" customHeight="1">
      <c r="A65" s="111"/>
      <c r="B65" s="112">
        <v>58</v>
      </c>
      <c r="C65" s="113" t="e">
        <f>IF(#REF!="","",#REF!)</f>
        <v>#REF!</v>
      </c>
      <c r="D65" s="113" t="e">
        <f>IF(#REF!="","",#REF!)</f>
        <v>#REF!</v>
      </c>
      <c r="E65" s="113" t="e">
        <f>IF(#REF!="","",#REF!)</f>
        <v>#REF!</v>
      </c>
      <c r="F65" s="113" t="e">
        <f>IF(#REF!="","",#REF!)</f>
        <v>#REF!</v>
      </c>
      <c r="G65" s="113" t="e">
        <f>IF(#REF!="","",#REF!)</f>
        <v>#REF!</v>
      </c>
      <c r="H65" s="114" t="e">
        <f>IF(#REF!="","",#REF!)</f>
        <v>#REF!</v>
      </c>
      <c r="I65" s="113" t="e">
        <f>IF(#REF!="","",#REF!)</f>
        <v>#REF!</v>
      </c>
      <c r="J65" s="113" t="e">
        <f>IF(#REF!="","",#REF!)</f>
        <v>#REF!</v>
      </c>
      <c r="K65" s="119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98"/>
      <c r="W65" s="98"/>
      <c r="X65" s="98"/>
      <c r="Y65" s="98"/>
      <c r="Z65" s="98"/>
      <c r="AA65" s="98"/>
      <c r="AB65" s="98"/>
      <c r="AC65" s="98"/>
      <c r="AD65" s="98"/>
      <c r="AE65" s="98"/>
      <c r="AF65" s="560"/>
      <c r="AG65" s="117" t="e">
        <f t="shared" si="2"/>
        <v>#REF!</v>
      </c>
      <c r="AH65" s="561"/>
      <c r="AI65" s="118" t="e">
        <f>IF(H65&lt;XXX6!$L$41,"Vétéran 3",IF(H65&lt;XXX6!$L$42,"Vétéran 2",IF(H65&lt;XXX6!$L$43,"Vétéran 1",IF(H65&lt;XXX6!$L$44,"Senior",IF(H65&lt;XXX6!$L$45,"Junior",IF(H65&lt;XXX6!$L$46,"Cadet",IF(H65&lt;XXX6!$L$47,"Minime",IF(H65&lt;XXX6!$L$48,"Benjamin","Poussin"))))))))</f>
        <v>#REF!</v>
      </c>
      <c r="AJ65" s="85" t="e">
        <f t="shared" si="3"/>
        <v>#REF!</v>
      </c>
    </row>
    <row r="66" spans="1:36" ht="21.75" customHeight="1">
      <c r="A66" s="111"/>
      <c r="B66" s="112">
        <v>59</v>
      </c>
      <c r="C66" s="113" t="e">
        <f>IF(#REF!="","",#REF!)</f>
        <v>#REF!</v>
      </c>
      <c r="D66" s="113" t="e">
        <f>IF(#REF!="","",#REF!)</f>
        <v>#REF!</v>
      </c>
      <c r="E66" s="113" t="e">
        <f>IF(#REF!="","",#REF!)</f>
        <v>#REF!</v>
      </c>
      <c r="F66" s="113" t="e">
        <f>IF(#REF!="","",#REF!)</f>
        <v>#REF!</v>
      </c>
      <c r="G66" s="113" t="e">
        <f>IF(#REF!="","",#REF!)</f>
        <v>#REF!</v>
      </c>
      <c r="H66" s="114" t="e">
        <f>IF(#REF!="","",#REF!)</f>
        <v>#REF!</v>
      </c>
      <c r="I66" s="113" t="e">
        <f>IF(#REF!="","",#REF!)</f>
        <v>#REF!</v>
      </c>
      <c r="J66" s="113" t="e">
        <f>IF(#REF!="","",#REF!)</f>
        <v>#REF!</v>
      </c>
      <c r="K66" s="119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560"/>
      <c r="AG66" s="117" t="e">
        <f t="shared" si="2"/>
        <v>#REF!</v>
      </c>
      <c r="AH66" s="561"/>
      <c r="AI66" s="118" t="e">
        <f>IF(H66&lt;XXX6!$L$41,"Vétéran 3",IF(H66&lt;XXX6!$L$42,"Vétéran 2",IF(H66&lt;XXX6!$L$43,"Vétéran 1",IF(H66&lt;XXX6!$L$44,"Senior",IF(H66&lt;XXX6!$L$45,"Junior",IF(H66&lt;XXX6!$L$46,"Cadet",IF(H66&lt;XXX6!$L$47,"Minime",IF(H66&lt;XXX6!$L$48,"Benjamin","Poussin"))))))))</f>
        <v>#REF!</v>
      </c>
      <c r="AJ66" s="85" t="e">
        <f t="shared" si="3"/>
        <v>#REF!</v>
      </c>
    </row>
    <row r="67" spans="1:36" ht="21.75" customHeight="1">
      <c r="A67" s="111"/>
      <c r="B67" s="112">
        <v>60</v>
      </c>
      <c r="C67" s="113" t="e">
        <f>IF(#REF!="","",#REF!)</f>
        <v>#REF!</v>
      </c>
      <c r="D67" s="113" t="e">
        <f>IF(#REF!="","",#REF!)</f>
        <v>#REF!</v>
      </c>
      <c r="E67" s="113" t="e">
        <f>IF(#REF!="","",#REF!)</f>
        <v>#REF!</v>
      </c>
      <c r="F67" s="113" t="e">
        <f>IF(#REF!="","",#REF!)</f>
        <v>#REF!</v>
      </c>
      <c r="G67" s="113" t="e">
        <f>IF(#REF!="","",#REF!)</f>
        <v>#REF!</v>
      </c>
      <c r="H67" s="114" t="e">
        <f>IF(#REF!="","",#REF!)</f>
        <v>#REF!</v>
      </c>
      <c r="I67" s="113" t="e">
        <f>IF(#REF!="","",#REF!)</f>
        <v>#REF!</v>
      </c>
      <c r="J67" s="113" t="e">
        <f>IF(#REF!="","",#REF!)</f>
        <v>#REF!</v>
      </c>
      <c r="K67" s="119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560"/>
      <c r="AG67" s="117" t="e">
        <f t="shared" si="2"/>
        <v>#REF!</v>
      </c>
      <c r="AH67" s="561"/>
      <c r="AI67" s="118" t="e">
        <f>IF(H67&lt;XXX6!$L$41,"Vétéran 3",IF(H67&lt;XXX6!$L$42,"Vétéran 2",IF(H67&lt;XXX6!$L$43,"Vétéran 1",IF(H67&lt;XXX6!$L$44,"Senior",IF(H67&lt;XXX6!$L$45,"Junior",IF(H67&lt;XXX6!$L$46,"Cadet",IF(H67&lt;XXX6!$L$47,"Minime",IF(H67&lt;XXX6!$L$48,"Benjamin","Poussin"))))))))</f>
        <v>#REF!</v>
      </c>
      <c r="AJ67" s="85" t="e">
        <f t="shared" si="3"/>
        <v>#REF!</v>
      </c>
    </row>
    <row r="68" spans="1:36" ht="21.75" customHeight="1">
      <c r="A68" s="111"/>
      <c r="B68" s="112">
        <v>61</v>
      </c>
      <c r="C68" s="113" t="e">
        <f>IF(#REF!="","",#REF!)</f>
        <v>#REF!</v>
      </c>
      <c r="D68" s="113" t="e">
        <f>IF(#REF!="","",#REF!)</f>
        <v>#REF!</v>
      </c>
      <c r="E68" s="113" t="e">
        <f>IF(#REF!="","",#REF!)</f>
        <v>#REF!</v>
      </c>
      <c r="F68" s="113" t="e">
        <f>IF(#REF!="","",#REF!)</f>
        <v>#REF!</v>
      </c>
      <c r="G68" s="113" t="e">
        <f>IF(#REF!="","",#REF!)</f>
        <v>#REF!</v>
      </c>
      <c r="H68" s="114" t="e">
        <f>IF(#REF!="","",#REF!)</f>
        <v>#REF!</v>
      </c>
      <c r="I68" s="113" t="e">
        <f>IF(#REF!="","",#REF!)</f>
        <v>#REF!</v>
      </c>
      <c r="J68" s="113" t="e">
        <f>IF(#REF!="","",#REF!)</f>
        <v>#REF!</v>
      </c>
      <c r="K68" s="121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560"/>
      <c r="AG68" s="117" t="e">
        <f t="shared" si="2"/>
        <v>#REF!</v>
      </c>
      <c r="AH68" s="561"/>
      <c r="AI68" s="118" t="e">
        <f>IF(H68&lt;XXX6!$L$41,"Vétéran 3",IF(H68&lt;XXX6!$L$42,"Vétéran 2",IF(H68&lt;XXX6!$L$43,"Vétéran 1",IF(H68&lt;XXX6!$L$44,"Senior",IF(H68&lt;XXX6!$L$45,"Junior",IF(H68&lt;XXX6!$L$46,"Cadet",IF(H68&lt;XXX6!$L$47,"Minime",IF(H68&lt;XXX6!$L$48,"Benjamin","Poussin"))))))))</f>
        <v>#REF!</v>
      </c>
      <c r="AJ68" s="85" t="e">
        <f t="shared" si="3"/>
        <v>#REF!</v>
      </c>
    </row>
    <row r="69" spans="1:36" ht="21" customHeight="1">
      <c r="A69" s="111"/>
      <c r="B69" s="562"/>
      <c r="C69" s="562"/>
      <c r="D69" s="122"/>
      <c r="E69" s="123"/>
      <c r="F69" s="123"/>
      <c r="G69" s="123"/>
      <c r="H69" s="124"/>
      <c r="I69" s="123"/>
      <c r="J69" s="563"/>
      <c r="K69" s="563"/>
      <c r="L69" s="125"/>
      <c r="M69" s="126"/>
      <c r="N69" s="126"/>
      <c r="O69" s="126"/>
      <c r="P69" s="126"/>
      <c r="Q69" s="126"/>
      <c r="R69" s="126"/>
      <c r="S69" s="126"/>
      <c r="T69" s="126"/>
      <c r="U69" s="126"/>
      <c r="V69" s="94"/>
      <c r="W69" s="94"/>
      <c r="X69" s="94"/>
      <c r="Y69" s="94"/>
      <c r="Z69" s="94"/>
      <c r="AA69" s="94"/>
      <c r="AB69" s="94"/>
      <c r="AC69" s="94"/>
      <c r="AD69" s="94"/>
      <c r="AE69" s="94"/>
    </row>
    <row r="70" spans="1:36" ht="19.5" customHeight="1">
      <c r="L70" s="55"/>
      <c r="M70" s="55"/>
      <c r="N70" s="55"/>
      <c r="O70" s="55"/>
      <c r="P70" s="55"/>
      <c r="Q70" s="55"/>
      <c r="R70" s="55"/>
      <c r="S70" s="55"/>
      <c r="T70" s="55"/>
      <c r="U70" s="55"/>
    </row>
    <row r="71" spans="1:36" ht="19.5" customHeight="1"/>
    <row r="72" spans="1:36" ht="27.75" customHeight="1">
      <c r="B72" s="558"/>
      <c r="C72" s="558"/>
      <c r="D72" s="85"/>
      <c r="E72" s="564"/>
      <c r="F72" s="564"/>
      <c r="G72" s="564"/>
      <c r="H72" s="564"/>
      <c r="I72" s="129"/>
      <c r="J72" s="128"/>
      <c r="K72" s="130"/>
      <c r="L72" s="128"/>
      <c r="M72" s="128"/>
      <c r="N72" s="128"/>
      <c r="O72" s="128"/>
      <c r="P72" s="128"/>
      <c r="S72" s="128"/>
      <c r="T72" s="128"/>
      <c r="U72" s="128"/>
    </row>
    <row r="73" spans="1:36" ht="27.75" customHeight="1">
      <c r="B73" s="558"/>
      <c r="C73" s="558"/>
      <c r="D73" s="565"/>
      <c r="E73" s="559"/>
      <c r="F73" s="559"/>
      <c r="G73" s="559"/>
      <c r="H73" s="559"/>
      <c r="I73" s="86"/>
      <c r="J73" s="128"/>
      <c r="K73" s="132"/>
      <c r="L73" s="131"/>
      <c r="M73" s="131"/>
      <c r="N73" s="131"/>
      <c r="O73" s="131"/>
      <c r="P73" s="131"/>
      <c r="S73" s="128"/>
      <c r="T73" s="128"/>
      <c r="U73" s="128"/>
    </row>
    <row r="74" spans="1:36" ht="27.75" customHeight="1">
      <c r="B74" s="566"/>
      <c r="C74" s="566"/>
      <c r="D74" s="565"/>
      <c r="E74" s="559"/>
      <c r="F74" s="559"/>
      <c r="G74" s="559"/>
      <c r="H74" s="559"/>
      <c r="I74" s="86"/>
      <c r="J74" s="128"/>
      <c r="K74" s="133"/>
      <c r="L74" s="131"/>
      <c r="M74" s="131"/>
      <c r="N74" s="131"/>
      <c r="O74" s="131"/>
      <c r="P74" s="131"/>
      <c r="S74" s="128"/>
      <c r="T74" s="128"/>
      <c r="U74" s="128"/>
    </row>
    <row r="75" spans="1:36" ht="27.75" customHeight="1">
      <c r="B75" s="566"/>
      <c r="C75" s="566"/>
      <c r="D75" s="85"/>
      <c r="E75" s="564"/>
      <c r="F75" s="564"/>
      <c r="G75" s="564"/>
      <c r="H75" s="564"/>
      <c r="I75" s="86"/>
      <c r="J75" s="128"/>
      <c r="K75" s="134"/>
      <c r="L75" s="128"/>
      <c r="M75" s="128"/>
      <c r="N75" s="128"/>
      <c r="O75" s="128"/>
      <c r="P75" s="128"/>
      <c r="S75" s="128"/>
      <c r="T75" s="128"/>
      <c r="U75" s="128"/>
    </row>
    <row r="76" spans="1:36" ht="48.75" customHeight="1">
      <c r="B76" s="557"/>
      <c r="C76" s="557"/>
      <c r="D76" s="557"/>
      <c r="E76" s="557"/>
      <c r="F76" s="558"/>
      <c r="G76" s="558"/>
      <c r="H76" s="559"/>
      <c r="I76" s="559"/>
      <c r="J76" s="559"/>
      <c r="K76" s="135"/>
      <c r="L76" s="127"/>
      <c r="M76" s="127"/>
      <c r="N76" s="127"/>
      <c r="P76" s="131"/>
      <c r="Q76" s="131"/>
      <c r="R76" s="131"/>
      <c r="S76" s="131"/>
      <c r="T76" s="131"/>
      <c r="U76" s="131"/>
    </row>
    <row r="77" spans="1:36" ht="32.25" customHeight="1">
      <c r="B77" s="557"/>
      <c r="C77" s="557"/>
      <c r="D77" s="557"/>
      <c r="E77" s="557"/>
      <c r="F77" s="558"/>
      <c r="G77" s="558"/>
      <c r="H77" s="559"/>
      <c r="I77" s="559"/>
      <c r="J77" s="559"/>
      <c r="K77" s="135"/>
      <c r="L77" s="127"/>
      <c r="M77" s="127"/>
      <c r="N77" s="127"/>
      <c r="P77" s="131"/>
      <c r="Q77" s="131"/>
      <c r="R77" s="131"/>
      <c r="S77" s="131"/>
      <c r="T77" s="131"/>
      <c r="U77" s="131"/>
    </row>
    <row r="78" spans="1:36" ht="17.25" customHeight="1"/>
    <row r="79" spans="1:36" ht="17.25" customHeight="1">
      <c r="B79" s="555"/>
      <c r="C79" s="555"/>
      <c r="D79" s="555"/>
      <c r="E79" s="555"/>
      <c r="F79" s="555"/>
      <c r="G79" s="555"/>
      <c r="H79" s="555"/>
      <c r="I79" s="555"/>
      <c r="J79" s="555"/>
    </row>
    <row r="80" spans="1:36" ht="17.25" customHeight="1"/>
    <row r="81" spans="2:5" ht="17.25" customHeight="1"/>
    <row r="82" spans="2:5" ht="17.25" customHeight="1"/>
    <row r="83" spans="2:5" ht="17.25" customHeight="1"/>
    <row r="84" spans="2:5" ht="13.5" customHeight="1"/>
    <row r="85" spans="2:5" ht="6.75" hidden="1" customHeight="1"/>
    <row r="86" spans="2:5" ht="17.25" hidden="1" customHeight="1">
      <c r="C86" s="556" t="str">
        <f>+XXX6!J40</f>
        <v>2009   2010</v>
      </c>
      <c r="D86" s="556"/>
      <c r="E86" s="556"/>
    </row>
    <row r="87" spans="2:5" ht="17.25" hidden="1" customHeight="1">
      <c r="B87" s="13" t="str">
        <f>+XXX6!I41</f>
        <v>AVANT</v>
      </c>
      <c r="C87" s="136">
        <f>+XXX6!J41</f>
        <v>18080</v>
      </c>
      <c r="D87" s="137" t="s">
        <v>37</v>
      </c>
      <c r="E87" s="138">
        <f t="shared" ref="E87:E95" si="4">C87</f>
        <v>18080</v>
      </c>
    </row>
    <row r="88" spans="2:5" ht="17.25" hidden="1" customHeight="1">
      <c r="B88" s="13" t="str">
        <f>+XXX6!I42</f>
        <v>AVANT</v>
      </c>
      <c r="C88" s="139">
        <f>+XXX6!J42</f>
        <v>21732</v>
      </c>
      <c r="D88" s="140" t="s">
        <v>39</v>
      </c>
      <c r="E88" s="141">
        <f t="shared" si="4"/>
        <v>21732</v>
      </c>
    </row>
    <row r="89" spans="2:5" ht="17.25" hidden="1" customHeight="1">
      <c r="B89" s="13" t="str">
        <f>+XXX6!I43</f>
        <v>AVANT</v>
      </c>
      <c r="C89" s="139">
        <f>+XXX6!J43</f>
        <v>25385</v>
      </c>
      <c r="D89" s="140" t="s">
        <v>47</v>
      </c>
      <c r="E89" s="141">
        <f t="shared" si="4"/>
        <v>25385</v>
      </c>
    </row>
    <row r="90" spans="2:5" ht="17.25" hidden="1" customHeight="1">
      <c r="B90" s="13" t="str">
        <f>+XXX6!I44</f>
        <v>AVANT</v>
      </c>
      <c r="C90" s="139">
        <f>+XXX6!J44</f>
        <v>33786</v>
      </c>
      <c r="D90" s="140" t="s">
        <v>140</v>
      </c>
      <c r="E90" s="141">
        <f t="shared" si="4"/>
        <v>33786</v>
      </c>
    </row>
    <row r="91" spans="2:5" ht="17.25" hidden="1" customHeight="1">
      <c r="B91" s="13" t="str">
        <f>+XXX6!I45</f>
        <v>AVANT</v>
      </c>
      <c r="C91" s="139">
        <f>+XXX6!J45</f>
        <v>34516</v>
      </c>
      <c r="D91" s="140" t="s">
        <v>141</v>
      </c>
      <c r="E91" s="141">
        <f t="shared" si="4"/>
        <v>34516</v>
      </c>
    </row>
    <row r="92" spans="2:5" ht="17.25" hidden="1" customHeight="1">
      <c r="B92" s="13" t="str">
        <f>+XXX6!I46</f>
        <v>AVANT</v>
      </c>
      <c r="C92" s="139">
        <f>+XXX6!J46</f>
        <v>35247</v>
      </c>
      <c r="D92" s="140" t="s">
        <v>142</v>
      </c>
      <c r="E92" s="141">
        <f t="shared" si="4"/>
        <v>35247</v>
      </c>
    </row>
    <row r="93" spans="2:5" ht="17.25" hidden="1" customHeight="1">
      <c r="B93" s="13" t="str">
        <f>+XXX6!I47</f>
        <v>AVANT</v>
      </c>
      <c r="C93" s="139">
        <f>+XXX6!J47</f>
        <v>35977</v>
      </c>
      <c r="D93" s="140" t="s">
        <v>143</v>
      </c>
      <c r="E93" s="141">
        <f t="shared" si="4"/>
        <v>35977</v>
      </c>
    </row>
    <row r="94" spans="2:5" ht="17.25" hidden="1" customHeight="1">
      <c r="B94" s="13" t="str">
        <f>+XXX6!I48</f>
        <v>AVANT</v>
      </c>
      <c r="C94" s="139">
        <f>+XXX6!J48</f>
        <v>36708</v>
      </c>
      <c r="D94" s="140" t="s">
        <v>144</v>
      </c>
      <c r="E94" s="141">
        <f t="shared" si="4"/>
        <v>36708</v>
      </c>
    </row>
    <row r="95" spans="2:5" ht="17.25" hidden="1" customHeight="1">
      <c r="B95" s="13">
        <f>+XXX6!I49</f>
        <v>0</v>
      </c>
      <c r="C95" s="142">
        <f>+XXX6!J49</f>
        <v>36708</v>
      </c>
      <c r="D95" s="143" t="s">
        <v>145</v>
      </c>
      <c r="E95" s="144">
        <f t="shared" si="4"/>
        <v>36708</v>
      </c>
    </row>
  </sheetData>
  <sheetProtection password="E3BB" sheet="1" objects="1" scenarios="1"/>
  <mergeCells count="39">
    <mergeCell ref="B1:K1"/>
    <mergeCell ref="B2:J2"/>
    <mergeCell ref="B3:K3"/>
    <mergeCell ref="B4:K4"/>
    <mergeCell ref="L4:M4"/>
    <mergeCell ref="N4:O4"/>
    <mergeCell ref="P4:Q4"/>
    <mergeCell ref="R4:S4"/>
    <mergeCell ref="T4:U4"/>
    <mergeCell ref="AF4:AF7"/>
    <mergeCell ref="AH4:AH7"/>
    <mergeCell ref="AF8:AF43"/>
    <mergeCell ref="AH8:AH43"/>
    <mergeCell ref="AF44:AF48"/>
    <mergeCell ref="AH44:AH48"/>
    <mergeCell ref="AF49:AF53"/>
    <mergeCell ref="AH49:AH53"/>
    <mergeCell ref="AF54:AF58"/>
    <mergeCell ref="AH54:AH58"/>
    <mergeCell ref="AF59:AF63"/>
    <mergeCell ref="AH59:AH63"/>
    <mergeCell ref="AF64:AF68"/>
    <mergeCell ref="AH64:AH68"/>
    <mergeCell ref="B69:C69"/>
    <mergeCell ref="J69:K69"/>
    <mergeCell ref="B72:C73"/>
    <mergeCell ref="E72:H72"/>
    <mergeCell ref="D73:D74"/>
    <mergeCell ref="E73:H74"/>
    <mergeCell ref="B74:C75"/>
    <mergeCell ref="E75:H75"/>
    <mergeCell ref="B79:J79"/>
    <mergeCell ref="C86:E86"/>
    <mergeCell ref="B76:C77"/>
    <mergeCell ref="D76:E77"/>
    <mergeCell ref="F76:G76"/>
    <mergeCell ref="H76:J76"/>
    <mergeCell ref="F77:G77"/>
    <mergeCell ref="H77:J77"/>
  </mergeCells>
  <printOptions horizontalCentered="1" verticalCentered="1"/>
  <pageMargins left="0.39374999999999999" right="0.39374999999999999" top="0.39374999999999999" bottom="0.39374999999999999" header="0.51180555555555496" footer="0.51180555555555496"/>
  <pageSetup paperSize="9" firstPageNumber="0" orientation="portrait" horizontalDpi="300" verticalDpi="300" r:id="rId1"/>
  <headerFooter>
    <oddFooter>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MK134"/>
  <sheetViews>
    <sheetView view="pageBreakPreview" zoomScale="80" zoomScaleNormal="50" zoomScalePageLayoutView="80" workbookViewId="0">
      <selection activeCell="AK10" sqref="AK10"/>
    </sheetView>
  </sheetViews>
  <sheetFormatPr baseColWidth="10" defaultColWidth="9.140625" defaultRowHeight="12.75"/>
  <cols>
    <col min="1" max="1" width="5.42578125" style="13" customWidth="1"/>
    <col min="2" max="35" width="11.5703125" style="13" hidden="1"/>
    <col min="36" max="1025" width="6.7109375" style="13" customWidth="1"/>
  </cols>
  <sheetData>
    <row r="1" spans="1:253" ht="30.75" customHeight="1">
      <c r="A1" s="59">
        <v>1</v>
      </c>
      <c r="B1" s="570" t="str">
        <f>VLOOKUP(A1,titres,2)</f>
        <v>Commission Fédérale d'Activités tennis de table</v>
      </c>
      <c r="C1" s="570"/>
      <c r="D1" s="570"/>
      <c r="E1" s="570"/>
      <c r="F1" s="570"/>
      <c r="G1" s="570"/>
      <c r="H1" s="570"/>
      <c r="I1" s="570"/>
      <c r="J1" s="570"/>
      <c r="K1" s="570"/>
      <c r="L1" s="580" t="s">
        <v>146</v>
      </c>
      <c r="M1" s="580"/>
      <c r="N1" s="580"/>
      <c r="O1" s="580"/>
      <c r="P1" s="580"/>
      <c r="Q1" s="580"/>
      <c r="R1" s="580"/>
      <c r="S1" s="580"/>
      <c r="T1" s="580"/>
      <c r="U1" s="580"/>
      <c r="Z1" s="88"/>
      <c r="AA1" s="88"/>
      <c r="AB1" s="88"/>
      <c r="AC1" s="88"/>
      <c r="AE1" s="89">
        <v>7</v>
      </c>
      <c r="AF1" s="89">
        <v>19</v>
      </c>
      <c r="AH1" s="89">
        <v>11</v>
      </c>
    </row>
    <row r="2" spans="1:253" ht="25.5">
      <c r="A2" s="59">
        <v>2</v>
      </c>
      <c r="B2" s="570" t="str">
        <f>VLOOKUP(A2,titres,2)</f>
        <v>CHAMPIONNATS de France  FSGT</v>
      </c>
      <c r="C2" s="570"/>
      <c r="D2" s="570"/>
      <c r="E2" s="570"/>
      <c r="F2" s="570"/>
      <c r="G2" s="570"/>
      <c r="H2" s="570"/>
      <c r="I2" s="570"/>
      <c r="J2" s="570"/>
      <c r="K2" s="90"/>
      <c r="L2" s="580"/>
      <c r="M2" s="580"/>
      <c r="N2" s="580"/>
      <c r="O2" s="580"/>
      <c r="P2" s="580"/>
      <c r="Q2" s="580"/>
      <c r="R2" s="580"/>
      <c r="S2" s="580"/>
      <c r="T2" s="580"/>
      <c r="U2" s="580"/>
      <c r="Z2" s="88"/>
      <c r="AA2" s="88"/>
      <c r="AB2" s="88"/>
      <c r="AC2" s="88"/>
      <c r="AD2" s="88"/>
    </row>
    <row r="3" spans="1:253" ht="25.5">
      <c r="A3" s="59">
        <v>3</v>
      </c>
      <c r="B3" s="570" t="e">
        <f>IF(#REF!="","",#REF!)</f>
        <v>#REF!</v>
      </c>
      <c r="C3" s="570"/>
      <c r="D3" s="570"/>
      <c r="E3" s="570"/>
      <c r="F3" s="570"/>
      <c r="G3" s="570"/>
      <c r="H3" s="570"/>
      <c r="I3" s="570"/>
      <c r="J3" s="570"/>
      <c r="K3" s="85"/>
      <c r="L3" s="581" t="s">
        <v>147</v>
      </c>
      <c r="M3" s="581"/>
      <c r="N3" s="581"/>
      <c r="O3" s="581"/>
      <c r="P3" s="581"/>
      <c r="Q3" s="581"/>
      <c r="R3" s="581"/>
      <c r="S3" s="581"/>
      <c r="T3" s="581"/>
      <c r="U3" s="581"/>
      <c r="Z3" s="88"/>
      <c r="AA3" s="88"/>
      <c r="AB3" s="88"/>
      <c r="AC3" s="88"/>
      <c r="AD3" s="88"/>
      <c r="IQ3" s="93" t="e">
        <f>+IR4</f>
        <v>#REF!</v>
      </c>
      <c r="IR3" s="15" t="s">
        <v>34</v>
      </c>
      <c r="IS3" s="15" t="s">
        <v>35</v>
      </c>
    </row>
    <row r="4" spans="1:253" ht="25.5">
      <c r="A4" s="59">
        <v>4</v>
      </c>
      <c r="B4" s="570" t="str">
        <f>VLOOKUP(A3,titres,2)</f>
        <v xml:space="preserve">8 et 9 mai 2010 </v>
      </c>
      <c r="C4" s="570"/>
      <c r="D4" s="570"/>
      <c r="E4" s="570"/>
      <c r="F4" s="570"/>
      <c r="G4" s="570"/>
      <c r="H4" s="570"/>
      <c r="I4" s="570"/>
      <c r="J4" s="570"/>
      <c r="K4" s="570"/>
      <c r="L4" s="578" t="str">
        <f>VLOOKUP(L6,[0]!CAT,4)</f>
        <v>Juniors</v>
      </c>
      <c r="M4" s="578"/>
      <c r="N4" s="578" t="str">
        <f>VLOOKUP(N6,[0]!CAT,4)</f>
        <v>Cadets</v>
      </c>
      <c r="O4" s="578"/>
      <c r="P4" s="578" t="str">
        <f>VLOOKUP(P6,[0]!CAT,4)</f>
        <v>Minimes</v>
      </c>
      <c r="Q4" s="578"/>
      <c r="R4" s="578" t="str">
        <f>VLOOKUP(R6,[0]!CAT,4)</f>
        <v>Benjamins</v>
      </c>
      <c r="S4" s="578"/>
      <c r="T4" s="578" t="str">
        <f>VLOOKUP(T6,[0]!CAT,4)</f>
        <v>Poussins</v>
      </c>
      <c r="U4" s="578"/>
      <c r="V4" s="145" t="str">
        <f>VLOOKUP(V6,[0]!CAT,4)</f>
        <v>Eq</v>
      </c>
      <c r="W4" s="145" t="str">
        <f>VLOOKUP(W6,[0]!CAT,4)</f>
        <v>Eq</v>
      </c>
      <c r="X4" s="145" t="str">
        <f>VLOOKUP(X6,[0]!CAT,4)</f>
        <v>Eq</v>
      </c>
      <c r="Y4" s="145" t="str">
        <f>VLOOKUP(Y6,[0]!CAT,4)</f>
        <v>Eq</v>
      </c>
      <c r="Z4" s="145" t="str">
        <f>VLOOKUP(Z6,[0]!CAT,4)</f>
        <v>Eq</v>
      </c>
      <c r="AA4" s="145" t="str">
        <f>VLOOKUP(AA6,[0]!CAT,4)</f>
        <v>Eq</v>
      </c>
      <c r="AB4" s="145" t="str">
        <f>VLOOKUP(AB6,[0]!CAT,4)</f>
        <v>Eq</v>
      </c>
      <c r="AC4" s="145" t="str">
        <f>VLOOKUP(AC6,[0]!CAT,4)</f>
        <v>Eq</v>
      </c>
      <c r="AD4" s="145" t="str">
        <f>VLOOKUP(AD6,[0]!CAT,4)</f>
        <v>Eq</v>
      </c>
      <c r="AE4" s="145" t="str">
        <f>VLOOKUP(AE6,[0]!CAT,4)</f>
        <v>Eq</v>
      </c>
      <c r="AF4" s="579" t="s">
        <v>33</v>
      </c>
      <c r="AG4" s="95"/>
      <c r="AH4" s="567" t="s">
        <v>129</v>
      </c>
      <c r="IQ4" s="96"/>
      <c r="IR4" s="93" t="e">
        <f>XXX6!#REF!</f>
        <v>#REF!</v>
      </c>
      <c r="IS4" s="97"/>
    </row>
    <row r="5" spans="1:253" ht="24" customHeight="1">
      <c r="A5" s="59"/>
      <c r="B5" s="570" t="str">
        <f>VLOOKUP(A4,titres,2)</f>
        <v>à LAMBEZELLEC (Brest)</v>
      </c>
      <c r="C5" s="570"/>
      <c r="D5" s="570"/>
      <c r="E5" s="570"/>
      <c r="F5" s="570"/>
      <c r="G5" s="570"/>
      <c r="H5" s="570"/>
      <c r="I5" s="570"/>
      <c r="J5" s="570"/>
      <c r="K5" s="570"/>
      <c r="L5" s="146" t="str">
        <f>VLOOKUP(L6,[0]!CAT,5)</f>
        <v>F</v>
      </c>
      <c r="M5" s="146" t="str">
        <f>VLOOKUP(M6,[0]!CAT,5)</f>
        <v>G</v>
      </c>
      <c r="N5" s="146" t="str">
        <f>VLOOKUP(N6,[0]!CAT,5)</f>
        <v>F</v>
      </c>
      <c r="O5" s="146" t="str">
        <f>VLOOKUP(O6,[0]!CAT,5)</f>
        <v>G</v>
      </c>
      <c r="P5" s="146" t="str">
        <f>VLOOKUP(P6,[0]!CAT,5)</f>
        <v>F</v>
      </c>
      <c r="Q5" s="146" t="str">
        <f>VLOOKUP(Q6,[0]!CAT,5)</f>
        <v>G</v>
      </c>
      <c r="R5" s="146" t="str">
        <f>VLOOKUP(R6,[0]!CAT,5)</f>
        <v>F</v>
      </c>
      <c r="S5" s="146" t="str">
        <f>VLOOKUP(S6,[0]!CAT,5)</f>
        <v>G</v>
      </c>
      <c r="T5" s="146" t="str">
        <f>VLOOKUP(T6,[0]!CAT,5)</f>
        <v>F</v>
      </c>
      <c r="U5" s="146" t="str">
        <f>VLOOKUP(U6,[0]!CAT,5)</f>
        <v>G</v>
      </c>
      <c r="V5" s="147" t="str">
        <f>VLOOKUP(V6,[0]!CAT,3)</f>
        <v>Equipes Juniors Filles</v>
      </c>
      <c r="W5" s="147" t="str">
        <f>VLOOKUP(W6,[0]!CAT,3)</f>
        <v>Equipes Juniors Garçons</v>
      </c>
      <c r="X5" s="147" t="str">
        <f>VLOOKUP(X6,[0]!CAT,3)</f>
        <v>Equipes Cadettes</v>
      </c>
      <c r="Y5" s="147" t="str">
        <f>VLOOKUP(Y6,[0]!CAT,3)</f>
        <v>Equipes Cadets</v>
      </c>
      <c r="Z5" s="147" t="str">
        <f>VLOOKUP(Z6,[0]!CAT,3)</f>
        <v>Equipes Minimes Filles</v>
      </c>
      <c r="AA5" s="147" t="str">
        <f>VLOOKUP(AA6,[0]!CAT,3)</f>
        <v>Equipes Minimes Garçons</v>
      </c>
      <c r="AB5" s="147" t="str">
        <f>VLOOKUP(AB6,[0]!CAT,3)</f>
        <v>Equipes Benjamines</v>
      </c>
      <c r="AC5" s="147" t="str">
        <f>VLOOKUP(AC6,[0]!CAT,3)</f>
        <v>Equipes Benjamins</v>
      </c>
      <c r="AD5" s="147" t="str">
        <f>VLOOKUP(AD6,[0]!CAT,3)</f>
        <v>Equipes Poussines</v>
      </c>
      <c r="AE5" s="148" t="str">
        <f>VLOOKUP(AE6,[0]!CAT,3)</f>
        <v>Equipes Poussins</v>
      </c>
      <c r="AF5" s="579"/>
      <c r="AH5" s="567"/>
      <c r="IQ5" s="18" t="s">
        <v>36</v>
      </c>
      <c r="IR5" s="100" t="e">
        <f>XXX6!#REF!</f>
        <v>#REF!</v>
      </c>
      <c r="IS5" s="20" t="s">
        <v>37</v>
      </c>
    </row>
    <row r="6" spans="1:253" ht="28.5" hidden="1" customHeight="1">
      <c r="A6" s="84"/>
      <c r="B6" s="91"/>
      <c r="C6" s="91"/>
      <c r="D6" s="91"/>
      <c r="E6" s="91"/>
      <c r="F6" s="91"/>
      <c r="G6" s="91"/>
      <c r="H6" s="91"/>
      <c r="I6" s="91"/>
      <c r="J6" s="91"/>
      <c r="K6" s="91"/>
      <c r="L6" s="149">
        <v>1</v>
      </c>
      <c r="M6" s="150">
        <v>2</v>
      </c>
      <c r="N6" s="150">
        <v>3</v>
      </c>
      <c r="O6" s="150">
        <v>4</v>
      </c>
      <c r="P6" s="150">
        <v>5</v>
      </c>
      <c r="Q6" s="150">
        <v>6</v>
      </c>
      <c r="R6" s="150">
        <v>7</v>
      </c>
      <c r="S6" s="150">
        <v>8</v>
      </c>
      <c r="T6" s="150">
        <v>9</v>
      </c>
      <c r="U6" s="150">
        <v>10</v>
      </c>
      <c r="V6" s="149">
        <v>11</v>
      </c>
      <c r="W6" s="150">
        <v>12</v>
      </c>
      <c r="X6" s="149">
        <v>13</v>
      </c>
      <c r="Y6" s="150">
        <v>14</v>
      </c>
      <c r="Z6" s="149">
        <v>15</v>
      </c>
      <c r="AA6" s="150">
        <v>16</v>
      </c>
      <c r="AB6" s="149">
        <v>17</v>
      </c>
      <c r="AC6" s="150">
        <v>18</v>
      </c>
      <c r="AD6" s="149">
        <v>19</v>
      </c>
      <c r="AE6" s="151">
        <v>20</v>
      </c>
      <c r="AF6" s="579"/>
      <c r="AH6" s="567"/>
      <c r="IQ6" s="22" t="s">
        <v>38</v>
      </c>
      <c r="IR6" s="100" t="e">
        <f>XXX6!#REF!</f>
        <v>#REF!</v>
      </c>
      <c r="IS6" s="20" t="s">
        <v>39</v>
      </c>
    </row>
    <row r="7" spans="1:253" s="110" customFormat="1" ht="21.75" customHeight="1">
      <c r="A7" s="60" t="s">
        <v>148</v>
      </c>
      <c r="B7" s="102" t="s">
        <v>131</v>
      </c>
      <c r="C7" s="103" t="s">
        <v>132</v>
      </c>
      <c r="D7" s="103" t="s">
        <v>133</v>
      </c>
      <c r="E7" s="103" t="s">
        <v>24</v>
      </c>
      <c r="F7" s="103" t="s">
        <v>134</v>
      </c>
      <c r="G7" s="103" t="s">
        <v>135</v>
      </c>
      <c r="H7" s="104" t="s">
        <v>136</v>
      </c>
      <c r="I7" s="105" t="s">
        <v>137</v>
      </c>
      <c r="J7" s="105" t="s">
        <v>40</v>
      </c>
      <c r="K7" s="105"/>
      <c r="L7" s="102" t="s">
        <v>149</v>
      </c>
      <c r="M7" s="152" t="s">
        <v>150</v>
      </c>
      <c r="N7" s="102" t="s">
        <v>151</v>
      </c>
      <c r="O7" s="152" t="s">
        <v>152</v>
      </c>
      <c r="P7" s="106" t="s">
        <v>153</v>
      </c>
      <c r="Q7" s="152" t="s">
        <v>154</v>
      </c>
      <c r="R7" s="153" t="s">
        <v>155</v>
      </c>
      <c r="S7" s="104" t="s">
        <v>156</v>
      </c>
      <c r="T7" s="102" t="s">
        <v>157</v>
      </c>
      <c r="U7" s="152" t="s">
        <v>158</v>
      </c>
      <c r="V7" s="102" t="s">
        <v>159</v>
      </c>
      <c r="W7" s="152" t="s">
        <v>160</v>
      </c>
      <c r="X7" s="102" t="s">
        <v>161</v>
      </c>
      <c r="Y7" s="152" t="s">
        <v>162</v>
      </c>
      <c r="Z7" s="102" t="s">
        <v>163</v>
      </c>
      <c r="AA7" s="152" t="s">
        <v>164</v>
      </c>
      <c r="AB7" s="102" t="s">
        <v>165</v>
      </c>
      <c r="AC7" s="152" t="s">
        <v>166</v>
      </c>
      <c r="AD7" s="102" t="s">
        <v>167</v>
      </c>
      <c r="AE7" s="104" t="s">
        <v>168</v>
      </c>
      <c r="AF7" s="579"/>
      <c r="AG7" s="109"/>
      <c r="AH7" s="567"/>
      <c r="IQ7" s="22" t="s">
        <v>38</v>
      </c>
      <c r="IR7" s="100" t="e">
        <f>XXX6!#REF!</f>
        <v>#REF!</v>
      </c>
      <c r="IS7" s="20" t="s">
        <v>47</v>
      </c>
    </row>
    <row r="8" spans="1:253" ht="21.75" customHeight="1">
      <c r="A8" s="111"/>
      <c r="B8" s="112">
        <v>1</v>
      </c>
      <c r="C8" s="113" t="e">
        <f>+IF(#REF!="","",#REF!)</f>
        <v>#REF!</v>
      </c>
      <c r="D8" s="113" t="e">
        <f>+IF(#REF!="","",#REF!)</f>
        <v>#REF!</v>
      </c>
      <c r="E8" s="113" t="e">
        <f>+IF(#REF!="","",#REF!)</f>
        <v>#REF!</v>
      </c>
      <c r="F8" s="113" t="e">
        <f>+IF(#REF!="","",#REF!)</f>
        <v>#REF!</v>
      </c>
      <c r="G8" s="113" t="e">
        <f>+IF(#REF!="","",#REF!)</f>
        <v>#REF!</v>
      </c>
      <c r="H8" s="154" t="e">
        <f>+IF(#REF!="","",#REF!)</f>
        <v>#REF!</v>
      </c>
      <c r="I8" s="113" t="e">
        <f>+IF(#REF!="","",#REF!)</f>
        <v>#REF!</v>
      </c>
      <c r="J8" s="113" t="e">
        <f>+IF(#REF!="","",#REF!)</f>
        <v>#REF!</v>
      </c>
      <c r="K8" s="155"/>
      <c r="L8" s="156" t="e">
        <f>+IF(#REF!="","",#REF!)</f>
        <v>#REF!</v>
      </c>
      <c r="M8" s="157" t="e">
        <f>+IF(#REF!="","",#REF!)</f>
        <v>#REF!</v>
      </c>
      <c r="N8" s="156" t="e">
        <f>+IF(#REF!="","",#REF!)</f>
        <v>#REF!</v>
      </c>
      <c r="O8" s="157" t="e">
        <f>+IF(#REF!="","",#REF!)</f>
        <v>#REF!</v>
      </c>
      <c r="P8" s="156" t="e">
        <f>+IF(#REF!="","",#REF!)</f>
        <v>#REF!</v>
      </c>
      <c r="Q8" s="157" t="e">
        <f>+IF(#REF!="","",#REF!)</f>
        <v>#REF!</v>
      </c>
      <c r="R8" s="156" t="e">
        <f>+IF(#REF!="","",#REF!)</f>
        <v>#REF!</v>
      </c>
      <c r="S8" s="157" t="e">
        <f>+IF(#REF!="","",#REF!)</f>
        <v>#REF!</v>
      </c>
      <c r="T8" s="156" t="e">
        <f>+IF(#REF!="","",#REF!)</f>
        <v>#REF!</v>
      </c>
      <c r="U8" s="157" t="e">
        <f>+IF(#REF!="","",#REF!)</f>
        <v>#REF!</v>
      </c>
      <c r="V8" s="158" t="e">
        <f>+IF(#REF!="","",#REF!)</f>
        <v>#REF!</v>
      </c>
      <c r="W8" s="158" t="e">
        <f>+IF(#REF!="","",#REF!)</f>
        <v>#REF!</v>
      </c>
      <c r="X8" s="158" t="e">
        <f>+IF(#REF!="","",#REF!)</f>
        <v>#REF!</v>
      </c>
      <c r="Y8" s="158" t="e">
        <f>+IF(#REF!="","",#REF!)</f>
        <v>#REF!</v>
      </c>
      <c r="Z8" s="158" t="e">
        <f>+IF(#REF!="","",#REF!)</f>
        <v>#REF!</v>
      </c>
      <c r="AA8" s="158" t="e">
        <f>+IF(#REF!="","",#REF!)</f>
        <v>#REF!</v>
      </c>
      <c r="AB8" s="158" t="e">
        <f>+IF(#REF!="","",#REF!)</f>
        <v>#REF!</v>
      </c>
      <c r="AC8" s="158" t="e">
        <f>+IF(#REF!="","",#REF!)</f>
        <v>#REF!</v>
      </c>
      <c r="AD8" s="158" t="e">
        <f>+IF(#REF!="","",#REF!)</f>
        <v>#REF!</v>
      </c>
      <c r="AE8" s="158" t="e">
        <f>+IF(#REF!="","",#REF!)</f>
        <v>#REF!</v>
      </c>
      <c r="AF8" s="572"/>
      <c r="AG8" s="117" t="e">
        <f t="shared" ref="AG8:AG15" si="0">IF(H8&lt;$E$126,"Vétéran 3",IF(H8&lt;$E$127,"Vétéran 2",IF(H8&lt;$E$128,"Vétéran 1",IF(H8&lt;$E$129,"Senior",IF(H8&lt;$E$130,"Junior",IF(H8&lt;$E$131,"Cadet",IF(H8&lt;$E$132,"Minime",IF(H8&lt;$E$133,"Benjamin","Poussin"))))))))</f>
        <v>#REF!</v>
      </c>
      <c r="AH8" s="561"/>
      <c r="AI8" s="118" t="e">
        <f>IF(H8&lt;XXX6!$L$41,"Vétéran 3",IF(H8&lt;XXX6!$L$42,"Vétéran 2",IF(H8&lt;XXX6!$L$43,"Vétéran 1",IF(H8&lt;XXX6!$L$44,"Senior",IF(H8&lt;XXX6!$L$45,"Junior",IF(H8&lt;XXX6!$L$46,"Cadet",IF(H8&lt;XXX6!$L$47,"Minime",IF(H8&lt;XXX6!$L$48,"Benjamin","Poussin"))))))))</f>
        <v>#REF!</v>
      </c>
      <c r="AJ8" s="85" t="e">
        <f t="shared" ref="AJ8:AJ15" si="1">IF(G8="F",1,"")</f>
        <v>#REF!</v>
      </c>
      <c r="AK8" s="85"/>
      <c r="AL8" s="85"/>
      <c r="IQ8" s="22" t="s">
        <v>38</v>
      </c>
      <c r="IR8" s="100" t="e">
        <f>XXX6!#REF!</f>
        <v>#REF!</v>
      </c>
      <c r="IS8" s="20" t="s">
        <v>48</v>
      </c>
    </row>
    <row r="9" spans="1:253" ht="21.75" customHeight="1">
      <c r="A9" s="111"/>
      <c r="B9" s="112">
        <v>2</v>
      </c>
      <c r="C9" s="113" t="e">
        <f>+IF(#REF!="","",#REF!)</f>
        <v>#REF!</v>
      </c>
      <c r="D9" s="113" t="e">
        <f>+IF(#REF!="","",#REF!)</f>
        <v>#REF!</v>
      </c>
      <c r="E9" s="113" t="e">
        <f>+IF(#REF!="","",#REF!)</f>
        <v>#REF!</v>
      </c>
      <c r="F9" s="113" t="e">
        <f>+IF(#REF!="","",#REF!)</f>
        <v>#REF!</v>
      </c>
      <c r="G9" s="113" t="e">
        <f>+IF(#REF!="","",#REF!)</f>
        <v>#REF!</v>
      </c>
      <c r="H9" s="154" t="e">
        <f>+IF(#REF!="","",#REF!)</f>
        <v>#REF!</v>
      </c>
      <c r="I9" s="113" t="e">
        <f>+IF(#REF!="","",#REF!)</f>
        <v>#REF!</v>
      </c>
      <c r="J9" s="113" t="e">
        <f>+IF(#REF!="","",#REF!)</f>
        <v>#REF!</v>
      </c>
      <c r="K9" s="155"/>
      <c r="L9" s="159" t="e">
        <f>+IF(#REF!="","",#REF!)</f>
        <v>#REF!</v>
      </c>
      <c r="M9" s="160" t="e">
        <f>+IF(#REF!="","",#REF!)</f>
        <v>#REF!</v>
      </c>
      <c r="N9" s="159" t="e">
        <f>+IF(#REF!="","",#REF!)</f>
        <v>#REF!</v>
      </c>
      <c r="O9" s="160" t="e">
        <f>+IF(#REF!="","",#REF!)</f>
        <v>#REF!</v>
      </c>
      <c r="P9" s="159" t="e">
        <f>+IF(#REF!="","",#REF!)</f>
        <v>#REF!</v>
      </c>
      <c r="Q9" s="160" t="e">
        <f>+IF(#REF!="","",#REF!)</f>
        <v>#REF!</v>
      </c>
      <c r="R9" s="159" t="e">
        <f>+IF(#REF!="","",#REF!)</f>
        <v>#REF!</v>
      </c>
      <c r="S9" s="160" t="e">
        <f>+IF(#REF!="","",#REF!)</f>
        <v>#REF!</v>
      </c>
      <c r="T9" s="159" t="e">
        <f>+IF(#REF!="","",#REF!)</f>
        <v>#REF!</v>
      </c>
      <c r="U9" s="160" t="e">
        <f>+IF(#REF!="","",#REF!)</f>
        <v>#REF!</v>
      </c>
      <c r="V9" s="158" t="e">
        <f>+IF(#REF!="","",#REF!)</f>
        <v>#REF!</v>
      </c>
      <c r="W9" s="158" t="e">
        <f>+IF(#REF!="","",#REF!)</f>
        <v>#REF!</v>
      </c>
      <c r="X9" s="158" t="e">
        <f>+IF(#REF!="","",#REF!)</f>
        <v>#REF!</v>
      </c>
      <c r="Y9" s="158" t="e">
        <f>+IF(#REF!="","",#REF!)</f>
        <v>#REF!</v>
      </c>
      <c r="Z9" s="158" t="e">
        <f>+IF(#REF!="","",#REF!)</f>
        <v>#REF!</v>
      </c>
      <c r="AA9" s="158" t="e">
        <f>+IF(#REF!="","",#REF!)</f>
        <v>#REF!</v>
      </c>
      <c r="AB9" s="158" t="e">
        <f>+IF(#REF!="","",#REF!)</f>
        <v>#REF!</v>
      </c>
      <c r="AC9" s="158" t="e">
        <f>+IF(#REF!="","",#REF!)</f>
        <v>#REF!</v>
      </c>
      <c r="AD9" s="158" t="e">
        <f>+IF(#REF!="","",#REF!)</f>
        <v>#REF!</v>
      </c>
      <c r="AE9" s="158" t="e">
        <f>+IF(#REF!="","",#REF!)</f>
        <v>#REF!</v>
      </c>
      <c r="AF9" s="572"/>
      <c r="AG9" s="117" t="e">
        <f t="shared" si="0"/>
        <v>#REF!</v>
      </c>
      <c r="AH9" s="561"/>
      <c r="AI9" s="118" t="e">
        <f>IF(H9&lt;XXX6!$L$41,"Vétéran 3",IF(H9&lt;XXX6!$L$42,"Vétéran 2",IF(H9&lt;XXX6!$L$43,"Vétéran 1",IF(H9&lt;XXX6!$L$44,"Senior",IF(H9&lt;XXX6!$L$45,"Junior",IF(H9&lt;XXX6!$L$46,"Cadet",IF(H9&lt;XXX6!$L$47,"Minime",IF(H9&lt;XXX6!$L$48,"Benjamin","Poussin"))))))))</f>
        <v>#REF!</v>
      </c>
      <c r="AJ9" s="85" t="e">
        <f t="shared" si="1"/>
        <v>#REF!</v>
      </c>
      <c r="AK9" s="85"/>
      <c r="AL9" s="85"/>
      <c r="IQ9" s="22" t="s">
        <v>38</v>
      </c>
      <c r="IR9" s="100" t="e">
        <f>XXX6!#REF!</f>
        <v>#REF!</v>
      </c>
      <c r="IS9" s="20" t="s">
        <v>49</v>
      </c>
    </row>
    <row r="10" spans="1:253" ht="21.75" customHeight="1">
      <c r="A10" s="111"/>
      <c r="B10" s="112">
        <v>3</v>
      </c>
      <c r="C10" s="113" t="e">
        <f>+IF(#REF!="","",#REF!)</f>
        <v>#REF!</v>
      </c>
      <c r="D10" s="113" t="e">
        <f>+IF(#REF!="","",#REF!)</f>
        <v>#REF!</v>
      </c>
      <c r="E10" s="113" t="e">
        <f>+IF(#REF!="","",#REF!)</f>
        <v>#REF!</v>
      </c>
      <c r="F10" s="113" t="e">
        <f>+IF(#REF!="","",#REF!)</f>
        <v>#REF!</v>
      </c>
      <c r="G10" s="113" t="e">
        <f>+IF(#REF!="","",#REF!)</f>
        <v>#REF!</v>
      </c>
      <c r="H10" s="154" t="e">
        <f>+IF(#REF!="","",#REF!)</f>
        <v>#REF!</v>
      </c>
      <c r="I10" s="113" t="e">
        <f>+IF(#REF!="","",#REF!)</f>
        <v>#REF!</v>
      </c>
      <c r="J10" s="113" t="e">
        <f>+IF(#REF!="","",#REF!)</f>
        <v>#REF!</v>
      </c>
      <c r="K10" s="155"/>
      <c r="L10" s="159" t="e">
        <f>+IF(#REF!="","",#REF!)</f>
        <v>#REF!</v>
      </c>
      <c r="M10" s="160" t="e">
        <f>+IF(#REF!="","",#REF!)</f>
        <v>#REF!</v>
      </c>
      <c r="N10" s="159" t="e">
        <f>+IF(#REF!="","",#REF!)</f>
        <v>#REF!</v>
      </c>
      <c r="O10" s="160" t="e">
        <f>+IF(#REF!="","",#REF!)</f>
        <v>#REF!</v>
      </c>
      <c r="P10" s="159" t="e">
        <f>+IF(#REF!="","",#REF!)</f>
        <v>#REF!</v>
      </c>
      <c r="Q10" s="160" t="e">
        <f>+IF(#REF!="","",#REF!)</f>
        <v>#REF!</v>
      </c>
      <c r="R10" s="159" t="e">
        <f>+IF(#REF!="","",#REF!)</f>
        <v>#REF!</v>
      </c>
      <c r="S10" s="160" t="e">
        <f>+IF(#REF!="","",#REF!)</f>
        <v>#REF!</v>
      </c>
      <c r="T10" s="159" t="e">
        <f>+IF(#REF!="","",#REF!)</f>
        <v>#REF!</v>
      </c>
      <c r="U10" s="160" t="e">
        <f>+IF(#REF!="","",#REF!)</f>
        <v>#REF!</v>
      </c>
      <c r="V10" s="158" t="e">
        <f>+IF(#REF!="","",#REF!)</f>
        <v>#REF!</v>
      </c>
      <c r="W10" s="158" t="e">
        <f>+IF(#REF!="","",#REF!)</f>
        <v>#REF!</v>
      </c>
      <c r="X10" s="158" t="e">
        <f>+IF(#REF!="","",#REF!)</f>
        <v>#REF!</v>
      </c>
      <c r="Y10" s="158" t="e">
        <f>+IF(#REF!="","",#REF!)</f>
        <v>#REF!</v>
      </c>
      <c r="Z10" s="158" t="e">
        <f>+IF(#REF!="","",#REF!)</f>
        <v>#REF!</v>
      </c>
      <c r="AA10" s="158" t="e">
        <f>+IF(#REF!="","",#REF!)</f>
        <v>#REF!</v>
      </c>
      <c r="AB10" s="158" t="e">
        <f>+IF(#REF!="","",#REF!)</f>
        <v>#REF!</v>
      </c>
      <c r="AC10" s="158" t="e">
        <f>+IF(#REF!="","",#REF!)</f>
        <v>#REF!</v>
      </c>
      <c r="AD10" s="158" t="e">
        <f>+IF(#REF!="","",#REF!)</f>
        <v>#REF!</v>
      </c>
      <c r="AE10" s="158" t="e">
        <f>+IF(#REF!="","",#REF!)</f>
        <v>#REF!</v>
      </c>
      <c r="AF10" s="572"/>
      <c r="AG10" s="117" t="e">
        <f t="shared" si="0"/>
        <v>#REF!</v>
      </c>
      <c r="AH10" s="561"/>
      <c r="AI10" s="118" t="e">
        <f>IF(H10&lt;XXX6!$L$41,"Vétéran 3",IF(H10&lt;XXX6!$L$42,"Vétéran 2",IF(H10&lt;XXX6!$L$43,"Vétéran 1",IF(H10&lt;XXX6!$L$44,"Senior",IF(H10&lt;XXX6!$L$45,"Junior",IF(H10&lt;XXX6!$L$46,"Cadet",IF(H10&lt;XXX6!$L$47,"Minime",IF(H10&lt;XXX6!$L$48,"Benjamin","Poussin"))))))))</f>
        <v>#REF!</v>
      </c>
      <c r="AJ10" s="85" t="e">
        <f t="shared" si="1"/>
        <v>#REF!</v>
      </c>
      <c r="AK10" s="85"/>
      <c r="AL10" s="85"/>
      <c r="IQ10" s="22"/>
      <c r="IR10" s="100"/>
      <c r="IS10" s="20"/>
    </row>
    <row r="11" spans="1:253" ht="21.75" customHeight="1">
      <c r="A11" s="111"/>
      <c r="B11" s="112">
        <v>4</v>
      </c>
      <c r="C11" s="113" t="e">
        <f>+IF(#REF!="","",#REF!)</f>
        <v>#REF!</v>
      </c>
      <c r="D11" s="113" t="e">
        <f>+IF(#REF!="","",#REF!)</f>
        <v>#REF!</v>
      </c>
      <c r="E11" s="113" t="e">
        <f>+IF(#REF!="","",#REF!)</f>
        <v>#REF!</v>
      </c>
      <c r="F11" s="113" t="e">
        <f>+IF(#REF!="","",#REF!)</f>
        <v>#REF!</v>
      </c>
      <c r="G11" s="113" t="e">
        <f>+IF(#REF!="","",#REF!)</f>
        <v>#REF!</v>
      </c>
      <c r="H11" s="154" t="e">
        <f>+IF(#REF!="","",#REF!)</f>
        <v>#REF!</v>
      </c>
      <c r="I11" s="113" t="e">
        <f>+IF(#REF!="","",#REF!)</f>
        <v>#REF!</v>
      </c>
      <c r="J11" s="113" t="e">
        <f>+IF(#REF!="","",#REF!)</f>
        <v>#REF!</v>
      </c>
      <c r="K11" s="155"/>
      <c r="L11" s="159" t="e">
        <f>+IF(#REF!="","",#REF!)</f>
        <v>#REF!</v>
      </c>
      <c r="M11" s="160" t="e">
        <f>+IF(#REF!="","",#REF!)</f>
        <v>#REF!</v>
      </c>
      <c r="N11" s="159" t="e">
        <f>+IF(#REF!="","",#REF!)</f>
        <v>#REF!</v>
      </c>
      <c r="O11" s="160" t="e">
        <f>+IF(#REF!="","",#REF!)</f>
        <v>#REF!</v>
      </c>
      <c r="P11" s="159" t="e">
        <f>+IF(#REF!="","",#REF!)</f>
        <v>#REF!</v>
      </c>
      <c r="Q11" s="160" t="e">
        <f>+IF(#REF!="","",#REF!)</f>
        <v>#REF!</v>
      </c>
      <c r="R11" s="159" t="e">
        <f>+IF(#REF!="","",#REF!)</f>
        <v>#REF!</v>
      </c>
      <c r="S11" s="160" t="e">
        <f>+IF(#REF!="","",#REF!)</f>
        <v>#REF!</v>
      </c>
      <c r="T11" s="159" t="e">
        <f>+IF(#REF!="","",#REF!)</f>
        <v>#REF!</v>
      </c>
      <c r="U11" s="160" t="e">
        <f>+IF(#REF!="","",#REF!)</f>
        <v>#REF!</v>
      </c>
      <c r="V11" s="158" t="e">
        <f>+IF(#REF!="","",#REF!)</f>
        <v>#REF!</v>
      </c>
      <c r="W11" s="158" t="e">
        <f>+IF(#REF!="","",#REF!)</f>
        <v>#REF!</v>
      </c>
      <c r="X11" s="158" t="e">
        <f>+IF(#REF!="","",#REF!)</f>
        <v>#REF!</v>
      </c>
      <c r="Y11" s="158" t="e">
        <f>+IF(#REF!="","",#REF!)</f>
        <v>#REF!</v>
      </c>
      <c r="Z11" s="158" t="e">
        <f>+IF(#REF!="","",#REF!)</f>
        <v>#REF!</v>
      </c>
      <c r="AA11" s="158" t="e">
        <f>+IF(#REF!="","",#REF!)</f>
        <v>#REF!</v>
      </c>
      <c r="AB11" s="158" t="e">
        <f>+IF(#REF!="","",#REF!)</f>
        <v>#REF!</v>
      </c>
      <c r="AC11" s="158" t="e">
        <f>+IF(#REF!="","",#REF!)</f>
        <v>#REF!</v>
      </c>
      <c r="AD11" s="158" t="e">
        <f>+IF(#REF!="","",#REF!)</f>
        <v>#REF!</v>
      </c>
      <c r="AE11" s="158" t="e">
        <f>+IF(#REF!="","",#REF!)</f>
        <v>#REF!</v>
      </c>
      <c r="AF11" s="572"/>
      <c r="AG11" s="117" t="e">
        <f t="shared" si="0"/>
        <v>#REF!</v>
      </c>
      <c r="AH11" s="561"/>
      <c r="AI11" s="118" t="e">
        <f>IF(H11&lt;XXX6!$L$41,"Vétéran 3",IF(H11&lt;XXX6!$L$42,"Vétéran 2",IF(H11&lt;XXX6!$L$43,"Vétéran 1",IF(H11&lt;XXX6!$L$44,"Senior",IF(H11&lt;XXX6!$L$45,"Junior",IF(H11&lt;XXX6!$L$46,"Cadet",IF(H11&lt;XXX6!$L$47,"Minime",IF(H11&lt;XXX6!$L$48,"Benjamin","Poussin"))))))))</f>
        <v>#REF!</v>
      </c>
      <c r="AJ11" s="85" t="e">
        <f t="shared" si="1"/>
        <v>#REF!</v>
      </c>
      <c r="AK11" s="85"/>
      <c r="AL11" s="85"/>
      <c r="IQ11" s="22"/>
      <c r="IR11" s="100"/>
      <c r="IS11" s="20"/>
    </row>
    <row r="12" spans="1:253" ht="21.75" customHeight="1">
      <c r="A12" s="111"/>
      <c r="B12" s="112">
        <v>5</v>
      </c>
      <c r="C12" s="113" t="e">
        <f>+IF(#REF!="","",#REF!)</f>
        <v>#REF!</v>
      </c>
      <c r="D12" s="113" t="e">
        <f>+IF(#REF!="","",#REF!)</f>
        <v>#REF!</v>
      </c>
      <c r="E12" s="113" t="e">
        <f>+IF(#REF!="","",#REF!)</f>
        <v>#REF!</v>
      </c>
      <c r="F12" s="113" t="e">
        <f>+IF(#REF!="","",#REF!)</f>
        <v>#REF!</v>
      </c>
      <c r="G12" s="113" t="e">
        <f>+IF(#REF!="","",#REF!)</f>
        <v>#REF!</v>
      </c>
      <c r="H12" s="154" t="e">
        <f>+IF(#REF!="","",#REF!)</f>
        <v>#REF!</v>
      </c>
      <c r="I12" s="113" t="e">
        <f>+IF(#REF!="","",#REF!)</f>
        <v>#REF!</v>
      </c>
      <c r="J12" s="113" t="e">
        <f>+IF(#REF!="","",#REF!)</f>
        <v>#REF!</v>
      </c>
      <c r="K12" s="155"/>
      <c r="L12" s="159" t="e">
        <f>+IF(#REF!="","",#REF!)</f>
        <v>#REF!</v>
      </c>
      <c r="M12" s="160" t="e">
        <f>+IF(#REF!="","",#REF!)</f>
        <v>#REF!</v>
      </c>
      <c r="N12" s="159" t="e">
        <f>+IF(#REF!="","",#REF!)</f>
        <v>#REF!</v>
      </c>
      <c r="O12" s="160" t="e">
        <f>+IF(#REF!="","",#REF!)</f>
        <v>#REF!</v>
      </c>
      <c r="P12" s="159" t="e">
        <f>+IF(#REF!="","",#REF!)</f>
        <v>#REF!</v>
      </c>
      <c r="Q12" s="160" t="e">
        <f>+IF(#REF!="","",#REF!)</f>
        <v>#REF!</v>
      </c>
      <c r="R12" s="159" t="e">
        <f>+IF(#REF!="","",#REF!)</f>
        <v>#REF!</v>
      </c>
      <c r="S12" s="160" t="e">
        <f>+IF(#REF!="","",#REF!)</f>
        <v>#REF!</v>
      </c>
      <c r="T12" s="159" t="e">
        <f>+IF(#REF!="","",#REF!)</f>
        <v>#REF!</v>
      </c>
      <c r="U12" s="160" t="e">
        <f>+IF(#REF!="","",#REF!)</f>
        <v>#REF!</v>
      </c>
      <c r="V12" s="158" t="e">
        <f>+IF(#REF!="","",#REF!)</f>
        <v>#REF!</v>
      </c>
      <c r="W12" s="158" t="e">
        <f>+IF(#REF!="","",#REF!)</f>
        <v>#REF!</v>
      </c>
      <c r="X12" s="158" t="e">
        <f>+IF(#REF!="","",#REF!)</f>
        <v>#REF!</v>
      </c>
      <c r="Y12" s="158" t="e">
        <f>+IF(#REF!="","",#REF!)</f>
        <v>#REF!</v>
      </c>
      <c r="Z12" s="158" t="e">
        <f>+IF(#REF!="","",#REF!)</f>
        <v>#REF!</v>
      </c>
      <c r="AA12" s="158" t="e">
        <f>+IF(#REF!="","",#REF!)</f>
        <v>#REF!</v>
      </c>
      <c r="AB12" s="158" t="e">
        <f>+IF(#REF!="","",#REF!)</f>
        <v>#REF!</v>
      </c>
      <c r="AC12" s="158" t="e">
        <f>+IF(#REF!="","",#REF!)</f>
        <v>#REF!</v>
      </c>
      <c r="AD12" s="158" t="e">
        <f>+IF(#REF!="","",#REF!)</f>
        <v>#REF!</v>
      </c>
      <c r="AE12" s="158" t="e">
        <f>+IF(#REF!="","",#REF!)</f>
        <v>#REF!</v>
      </c>
      <c r="AF12" s="572"/>
      <c r="AG12" s="117" t="e">
        <f t="shared" si="0"/>
        <v>#REF!</v>
      </c>
      <c r="AH12" s="561"/>
      <c r="AI12" s="118" t="e">
        <f>IF(H12&lt;XXX6!$L$41,"Vétéran 3",IF(H12&lt;XXX6!$L$42,"Vétéran 2",IF(H12&lt;XXX6!$L$43,"Vétéran 1",IF(H12&lt;XXX6!$L$44,"Senior",IF(H12&lt;XXX6!$L$45,"Junior",IF(H12&lt;XXX6!$L$46,"Cadet",IF(H12&lt;XXX6!$L$47,"Minime",IF(H12&lt;XXX6!$L$48,"Benjamin","Poussin"))))))))</f>
        <v>#REF!</v>
      </c>
      <c r="AJ12" s="85" t="e">
        <f t="shared" si="1"/>
        <v>#REF!</v>
      </c>
      <c r="AK12" s="85"/>
      <c r="AL12" s="85"/>
      <c r="IQ12" s="22"/>
      <c r="IR12" s="100"/>
      <c r="IS12" s="20"/>
    </row>
    <row r="13" spans="1:253" ht="21.75" customHeight="1">
      <c r="A13" s="111"/>
      <c r="B13" s="112">
        <v>6</v>
      </c>
      <c r="C13" s="113" t="e">
        <f>+IF(#REF!="","",#REF!)</f>
        <v>#REF!</v>
      </c>
      <c r="D13" s="113" t="e">
        <f>+IF(#REF!="","",#REF!)</f>
        <v>#REF!</v>
      </c>
      <c r="E13" s="113" t="e">
        <f>+IF(#REF!="","",#REF!)</f>
        <v>#REF!</v>
      </c>
      <c r="F13" s="113" t="e">
        <f>+IF(#REF!="","",#REF!)</f>
        <v>#REF!</v>
      </c>
      <c r="G13" s="113" t="e">
        <f>+IF(#REF!="","",#REF!)</f>
        <v>#REF!</v>
      </c>
      <c r="H13" s="154" t="e">
        <f>+IF(#REF!="","",#REF!)</f>
        <v>#REF!</v>
      </c>
      <c r="I13" s="113" t="e">
        <f>+IF(#REF!="","",#REF!)</f>
        <v>#REF!</v>
      </c>
      <c r="J13" s="113" t="e">
        <f>+IF(#REF!="","",#REF!)</f>
        <v>#REF!</v>
      </c>
      <c r="K13" s="155"/>
      <c r="L13" s="159" t="e">
        <f>+IF(#REF!="","",#REF!)</f>
        <v>#REF!</v>
      </c>
      <c r="M13" s="160" t="e">
        <f>+IF(#REF!="","",#REF!)</f>
        <v>#REF!</v>
      </c>
      <c r="N13" s="159" t="e">
        <f>+IF(#REF!="","",#REF!)</f>
        <v>#REF!</v>
      </c>
      <c r="O13" s="160" t="e">
        <f>+IF(#REF!="","",#REF!)</f>
        <v>#REF!</v>
      </c>
      <c r="P13" s="159" t="e">
        <f>+IF(#REF!="","",#REF!)</f>
        <v>#REF!</v>
      </c>
      <c r="Q13" s="160" t="e">
        <f>+IF(#REF!="","",#REF!)</f>
        <v>#REF!</v>
      </c>
      <c r="R13" s="159" t="e">
        <f>+IF(#REF!="","",#REF!)</f>
        <v>#REF!</v>
      </c>
      <c r="S13" s="160" t="e">
        <f>+IF(#REF!="","",#REF!)</f>
        <v>#REF!</v>
      </c>
      <c r="T13" s="159" t="e">
        <f>+IF(#REF!="","",#REF!)</f>
        <v>#REF!</v>
      </c>
      <c r="U13" s="160" t="e">
        <f>+IF(#REF!="","",#REF!)</f>
        <v>#REF!</v>
      </c>
      <c r="V13" s="158" t="e">
        <f>+IF(#REF!="","",#REF!)</f>
        <v>#REF!</v>
      </c>
      <c r="W13" s="158" t="e">
        <f>+IF(#REF!="","",#REF!)</f>
        <v>#REF!</v>
      </c>
      <c r="X13" s="158" t="e">
        <f>+IF(#REF!="","",#REF!)</f>
        <v>#REF!</v>
      </c>
      <c r="Y13" s="158" t="e">
        <f>+IF(#REF!="","",#REF!)</f>
        <v>#REF!</v>
      </c>
      <c r="Z13" s="158" t="e">
        <f>+IF(#REF!="","",#REF!)</f>
        <v>#REF!</v>
      </c>
      <c r="AA13" s="158" t="e">
        <f>+IF(#REF!="","",#REF!)</f>
        <v>#REF!</v>
      </c>
      <c r="AB13" s="158" t="e">
        <f>+IF(#REF!="","",#REF!)</f>
        <v>#REF!</v>
      </c>
      <c r="AC13" s="158" t="e">
        <f>+IF(#REF!="","",#REF!)</f>
        <v>#REF!</v>
      </c>
      <c r="AD13" s="158" t="e">
        <f>+IF(#REF!="","",#REF!)</f>
        <v>#REF!</v>
      </c>
      <c r="AE13" s="158" t="e">
        <f>+IF(#REF!="","",#REF!)</f>
        <v>#REF!</v>
      </c>
      <c r="AF13" s="572"/>
      <c r="AG13" s="117" t="e">
        <f t="shared" si="0"/>
        <v>#REF!</v>
      </c>
      <c r="AH13" s="561"/>
      <c r="AI13" s="118" t="e">
        <f>IF(H13&lt;XXX6!$L$41,"Vétéran 3",IF(H13&lt;XXX6!$L$42,"Vétéran 2",IF(H13&lt;XXX6!$L$43,"Vétéran 1",IF(H13&lt;XXX6!$L$44,"Senior",IF(H13&lt;XXX6!$L$45,"Junior",IF(H13&lt;XXX6!$L$46,"Cadet",IF(H13&lt;XXX6!$L$47,"Minime",IF(H13&lt;XXX6!$L$48,"Benjamin","Poussin"))))))))</f>
        <v>#REF!</v>
      </c>
      <c r="AJ13" s="85" t="e">
        <f t="shared" si="1"/>
        <v>#REF!</v>
      </c>
      <c r="AK13" s="85"/>
      <c r="AL13" s="85"/>
      <c r="IQ13" s="22"/>
      <c r="IR13" s="100"/>
      <c r="IS13" s="20"/>
    </row>
    <row r="14" spans="1:253" ht="21.75" customHeight="1">
      <c r="A14" s="111"/>
      <c r="B14" s="112">
        <v>7</v>
      </c>
      <c r="C14" s="113" t="e">
        <f>+IF(#REF!="","",#REF!)</f>
        <v>#REF!</v>
      </c>
      <c r="D14" s="113" t="e">
        <f>+IF(#REF!="","",#REF!)</f>
        <v>#REF!</v>
      </c>
      <c r="E14" s="113" t="e">
        <f>+IF(#REF!="","",#REF!)</f>
        <v>#REF!</v>
      </c>
      <c r="F14" s="113" t="e">
        <f>+IF(#REF!="","",#REF!)</f>
        <v>#REF!</v>
      </c>
      <c r="G14" s="113" t="e">
        <f>+IF(#REF!="","",#REF!)</f>
        <v>#REF!</v>
      </c>
      <c r="H14" s="154" t="e">
        <f>+IF(#REF!="","",#REF!)</f>
        <v>#REF!</v>
      </c>
      <c r="I14" s="113" t="e">
        <f>+IF(#REF!="","",#REF!)</f>
        <v>#REF!</v>
      </c>
      <c r="J14" s="113" t="e">
        <f>+IF(#REF!="","",#REF!)</f>
        <v>#REF!</v>
      </c>
      <c r="K14" s="155"/>
      <c r="L14" s="159" t="e">
        <f>+IF(#REF!="","",#REF!)</f>
        <v>#REF!</v>
      </c>
      <c r="M14" s="160" t="e">
        <f>+IF(#REF!="","",#REF!)</f>
        <v>#REF!</v>
      </c>
      <c r="N14" s="159" t="e">
        <f>+IF(#REF!="","",#REF!)</f>
        <v>#REF!</v>
      </c>
      <c r="O14" s="160" t="e">
        <f>+IF(#REF!="","",#REF!)</f>
        <v>#REF!</v>
      </c>
      <c r="P14" s="159" t="e">
        <f>+IF(#REF!="","",#REF!)</f>
        <v>#REF!</v>
      </c>
      <c r="Q14" s="160" t="e">
        <f>+IF(#REF!="","",#REF!)</f>
        <v>#REF!</v>
      </c>
      <c r="R14" s="159" t="e">
        <f>+IF(#REF!="","",#REF!)</f>
        <v>#REF!</v>
      </c>
      <c r="S14" s="160" t="e">
        <f>+IF(#REF!="","",#REF!)</f>
        <v>#REF!</v>
      </c>
      <c r="T14" s="159" t="e">
        <f>+IF(#REF!="","",#REF!)</f>
        <v>#REF!</v>
      </c>
      <c r="U14" s="160" t="e">
        <f>+IF(#REF!="","",#REF!)</f>
        <v>#REF!</v>
      </c>
      <c r="V14" s="158" t="e">
        <f>+IF(#REF!="","",#REF!)</f>
        <v>#REF!</v>
      </c>
      <c r="W14" s="158" t="e">
        <f>+IF(#REF!="","",#REF!)</f>
        <v>#REF!</v>
      </c>
      <c r="X14" s="158" t="e">
        <f>+IF(#REF!="","",#REF!)</f>
        <v>#REF!</v>
      </c>
      <c r="Y14" s="158" t="e">
        <f>+IF(#REF!="","",#REF!)</f>
        <v>#REF!</v>
      </c>
      <c r="Z14" s="158" t="e">
        <f>+IF(#REF!="","",#REF!)</f>
        <v>#REF!</v>
      </c>
      <c r="AA14" s="158" t="e">
        <f>+IF(#REF!="","",#REF!)</f>
        <v>#REF!</v>
      </c>
      <c r="AB14" s="158" t="e">
        <f>+IF(#REF!="","",#REF!)</f>
        <v>#REF!</v>
      </c>
      <c r="AC14" s="158" t="e">
        <f>+IF(#REF!="","",#REF!)</f>
        <v>#REF!</v>
      </c>
      <c r="AD14" s="158" t="e">
        <f>+IF(#REF!="","",#REF!)</f>
        <v>#REF!</v>
      </c>
      <c r="AE14" s="158" t="e">
        <f>+IF(#REF!="","",#REF!)</f>
        <v>#REF!</v>
      </c>
      <c r="AF14" s="572"/>
      <c r="AG14" s="117" t="e">
        <f t="shared" si="0"/>
        <v>#REF!</v>
      </c>
      <c r="AH14" s="561"/>
      <c r="AI14" s="118" t="e">
        <f>IF(H14&lt;XXX6!$L$41,"Vétéran 3",IF(H14&lt;XXX6!$L$42,"Vétéran 2",IF(H14&lt;XXX6!$L$43,"Vétéran 1",IF(H14&lt;XXX6!$L$44,"Senior",IF(H14&lt;XXX6!$L$45,"Junior",IF(H14&lt;XXX6!$L$46,"Cadet",IF(H14&lt;XXX6!$L$47,"Minime",IF(H14&lt;XXX6!$L$48,"Benjamin","Poussin"))))))))</f>
        <v>#REF!</v>
      </c>
      <c r="AJ14" s="85" t="e">
        <f t="shared" si="1"/>
        <v>#REF!</v>
      </c>
      <c r="AK14" s="85"/>
      <c r="AL14" s="85"/>
      <c r="IQ14" s="22"/>
      <c r="IR14" s="100"/>
      <c r="IS14" s="20"/>
    </row>
    <row r="15" spans="1:253" ht="21.75" customHeight="1">
      <c r="A15" s="111"/>
      <c r="B15" s="112">
        <v>8</v>
      </c>
      <c r="C15" s="113" t="e">
        <f>+IF(#REF!="","",#REF!)</f>
        <v>#REF!</v>
      </c>
      <c r="D15" s="113" t="e">
        <f>+IF(#REF!="","",#REF!)</f>
        <v>#REF!</v>
      </c>
      <c r="E15" s="113" t="e">
        <f>+IF(#REF!="","",#REF!)</f>
        <v>#REF!</v>
      </c>
      <c r="F15" s="113" t="e">
        <f>+IF(#REF!="","",#REF!)</f>
        <v>#REF!</v>
      </c>
      <c r="G15" s="113" t="e">
        <f>+IF(#REF!="","",#REF!)</f>
        <v>#REF!</v>
      </c>
      <c r="H15" s="154" t="e">
        <f>+IF(#REF!="","",#REF!)</f>
        <v>#REF!</v>
      </c>
      <c r="I15" s="113" t="e">
        <f>+IF(#REF!="","",#REF!)</f>
        <v>#REF!</v>
      </c>
      <c r="J15" s="113" t="e">
        <f>+IF(#REF!="","",#REF!)</f>
        <v>#REF!</v>
      </c>
      <c r="K15" s="155"/>
      <c r="L15" s="159" t="e">
        <f>+IF(#REF!="","",#REF!)</f>
        <v>#REF!</v>
      </c>
      <c r="M15" s="160" t="e">
        <f>+IF(#REF!="","",#REF!)</f>
        <v>#REF!</v>
      </c>
      <c r="N15" s="159" t="e">
        <f>+IF(#REF!="","",#REF!)</f>
        <v>#REF!</v>
      </c>
      <c r="O15" s="160" t="e">
        <f>+IF(#REF!="","",#REF!)</f>
        <v>#REF!</v>
      </c>
      <c r="P15" s="159" t="e">
        <f>+IF(#REF!="","",#REF!)</f>
        <v>#REF!</v>
      </c>
      <c r="Q15" s="160" t="e">
        <f>+IF(#REF!="","",#REF!)</f>
        <v>#REF!</v>
      </c>
      <c r="R15" s="159" t="e">
        <f>+IF(#REF!="","",#REF!)</f>
        <v>#REF!</v>
      </c>
      <c r="S15" s="160" t="e">
        <f>+IF(#REF!="","",#REF!)</f>
        <v>#REF!</v>
      </c>
      <c r="T15" s="159" t="e">
        <f>+IF(#REF!="","",#REF!)</f>
        <v>#REF!</v>
      </c>
      <c r="U15" s="160" t="e">
        <f>+IF(#REF!="","",#REF!)</f>
        <v>#REF!</v>
      </c>
      <c r="V15" s="158" t="e">
        <f>+IF(#REF!="","",#REF!)</f>
        <v>#REF!</v>
      </c>
      <c r="W15" s="158" t="e">
        <f>+IF(#REF!="","",#REF!)</f>
        <v>#REF!</v>
      </c>
      <c r="X15" s="158" t="e">
        <f>+IF(#REF!="","",#REF!)</f>
        <v>#REF!</v>
      </c>
      <c r="Y15" s="158" t="e">
        <f>+IF(#REF!="","",#REF!)</f>
        <v>#REF!</v>
      </c>
      <c r="Z15" s="158" t="e">
        <f>+IF(#REF!="","",#REF!)</f>
        <v>#REF!</v>
      </c>
      <c r="AA15" s="158" t="e">
        <f>+IF(#REF!="","",#REF!)</f>
        <v>#REF!</v>
      </c>
      <c r="AB15" s="158" t="e">
        <f>+IF(#REF!="","",#REF!)</f>
        <v>#REF!</v>
      </c>
      <c r="AC15" s="158" t="e">
        <f>+IF(#REF!="","",#REF!)</f>
        <v>#REF!</v>
      </c>
      <c r="AD15" s="158" t="e">
        <f>+IF(#REF!="","",#REF!)</f>
        <v>#REF!</v>
      </c>
      <c r="AE15" s="158" t="e">
        <f>+IF(#REF!="","",#REF!)</f>
        <v>#REF!</v>
      </c>
      <c r="AF15" s="572"/>
      <c r="AG15" s="117" t="e">
        <f t="shared" si="0"/>
        <v>#REF!</v>
      </c>
      <c r="AH15" s="561"/>
      <c r="AI15" s="118" t="e">
        <f>IF(H15&lt;XXX6!$L$41,"Vétéran 3",IF(H15&lt;XXX6!$L$42,"Vétéran 2",IF(H15&lt;XXX6!$L$43,"Vétéran 1",IF(H15&lt;XXX6!$L$44,"Senior",IF(H15&lt;XXX6!$L$45,"Junior",IF(H15&lt;XXX6!$L$46,"Cadet",IF(H15&lt;XXX6!$L$47,"Minime",IF(H15&lt;XXX6!$L$48,"Benjamin","Poussin"))))))))</f>
        <v>#REF!</v>
      </c>
      <c r="AJ15" s="85" t="e">
        <f t="shared" si="1"/>
        <v>#REF!</v>
      </c>
      <c r="AK15" s="85"/>
      <c r="AL15" s="85"/>
      <c r="IQ15" s="22"/>
      <c r="IR15" s="100"/>
      <c r="IS15" s="20"/>
    </row>
    <row r="16" spans="1:253" ht="21.75" customHeight="1">
      <c r="A16" s="111"/>
      <c r="B16" s="112">
        <v>9</v>
      </c>
      <c r="C16" s="113" t="e">
        <f>+IF(#REF!="","",#REF!)</f>
        <v>#REF!</v>
      </c>
      <c r="D16" s="113" t="e">
        <f>+IF(#REF!="","",#REF!)</f>
        <v>#REF!</v>
      </c>
      <c r="E16" s="113" t="e">
        <f>+IF(#REF!="","",#REF!)</f>
        <v>#REF!</v>
      </c>
      <c r="F16" s="113" t="e">
        <f>+IF(#REF!="","",#REF!)</f>
        <v>#REF!</v>
      </c>
      <c r="G16" s="113" t="e">
        <f>+IF(#REF!="","",#REF!)</f>
        <v>#REF!</v>
      </c>
      <c r="H16" s="154" t="e">
        <f>+IF(#REF!="","",#REF!)</f>
        <v>#REF!</v>
      </c>
      <c r="I16" s="113" t="e">
        <f>+IF(#REF!="","",#REF!)</f>
        <v>#REF!</v>
      </c>
      <c r="J16" s="113" t="e">
        <f>+IF(#REF!="","",#REF!)</f>
        <v>#REF!</v>
      </c>
      <c r="K16" s="155"/>
      <c r="L16" s="159" t="e">
        <f>+IF(#REF!="","",#REF!)</f>
        <v>#REF!</v>
      </c>
      <c r="M16" s="160" t="e">
        <f>+IF(#REF!="","",#REF!)</f>
        <v>#REF!</v>
      </c>
      <c r="N16" s="159" t="e">
        <f>+IF(#REF!="","",#REF!)</f>
        <v>#REF!</v>
      </c>
      <c r="O16" s="160" t="e">
        <f>+IF(#REF!="","",#REF!)</f>
        <v>#REF!</v>
      </c>
      <c r="P16" s="159" t="e">
        <f>+IF(#REF!="","",#REF!)</f>
        <v>#REF!</v>
      </c>
      <c r="Q16" s="160" t="e">
        <f>+IF(#REF!="","",#REF!)</f>
        <v>#REF!</v>
      </c>
      <c r="R16" s="159" t="e">
        <f>+IF(#REF!="","",#REF!)</f>
        <v>#REF!</v>
      </c>
      <c r="S16" s="160" t="e">
        <f>+IF(#REF!="","",#REF!)</f>
        <v>#REF!</v>
      </c>
      <c r="T16" s="159" t="e">
        <f>+IF(#REF!="","",#REF!)</f>
        <v>#REF!</v>
      </c>
      <c r="U16" s="160" t="e">
        <f>+IF(#REF!="","",#REF!)</f>
        <v>#REF!</v>
      </c>
      <c r="V16" s="158"/>
      <c r="W16" s="158"/>
      <c r="X16" s="158"/>
      <c r="Y16" s="158"/>
      <c r="Z16" s="158"/>
      <c r="AA16" s="158"/>
      <c r="AB16" s="158"/>
      <c r="AC16" s="158"/>
      <c r="AD16" s="158"/>
      <c r="AE16" s="158"/>
      <c r="AF16" s="572"/>
      <c r="AG16" s="117"/>
      <c r="AH16" s="561"/>
      <c r="AI16" s="118"/>
      <c r="AJ16" s="85"/>
      <c r="AK16" s="85"/>
      <c r="AL16" s="85"/>
      <c r="IQ16" s="22"/>
      <c r="IR16" s="100"/>
      <c r="IS16" s="20"/>
    </row>
    <row r="17" spans="1:253" ht="21.75" customHeight="1">
      <c r="A17" s="111"/>
      <c r="B17" s="112">
        <v>10</v>
      </c>
      <c r="C17" s="113" t="e">
        <f>+IF(#REF!="","",#REF!)</f>
        <v>#REF!</v>
      </c>
      <c r="D17" s="113" t="e">
        <f>+IF(#REF!="","",#REF!)</f>
        <v>#REF!</v>
      </c>
      <c r="E17" s="113" t="e">
        <f>+IF(#REF!="","",#REF!)</f>
        <v>#REF!</v>
      </c>
      <c r="F17" s="113" t="e">
        <f>+IF(#REF!="","",#REF!)</f>
        <v>#REF!</v>
      </c>
      <c r="G17" s="113" t="e">
        <f>+IF(#REF!="","",#REF!)</f>
        <v>#REF!</v>
      </c>
      <c r="H17" s="154" t="e">
        <f>+IF(#REF!="","",#REF!)</f>
        <v>#REF!</v>
      </c>
      <c r="I17" s="113" t="e">
        <f>+IF(#REF!="","",#REF!)</f>
        <v>#REF!</v>
      </c>
      <c r="J17" s="113" t="e">
        <f>+IF(#REF!="","",#REF!)</f>
        <v>#REF!</v>
      </c>
      <c r="K17" s="155"/>
      <c r="L17" s="159" t="e">
        <f>+IF(#REF!="","",#REF!)</f>
        <v>#REF!</v>
      </c>
      <c r="M17" s="160" t="e">
        <f>+IF(#REF!="","",#REF!)</f>
        <v>#REF!</v>
      </c>
      <c r="N17" s="159" t="e">
        <f>+IF(#REF!="","",#REF!)</f>
        <v>#REF!</v>
      </c>
      <c r="O17" s="160" t="e">
        <f>+IF(#REF!="","",#REF!)</f>
        <v>#REF!</v>
      </c>
      <c r="P17" s="159" t="e">
        <f>+IF(#REF!="","",#REF!)</f>
        <v>#REF!</v>
      </c>
      <c r="Q17" s="160" t="e">
        <f>+IF(#REF!="","",#REF!)</f>
        <v>#REF!</v>
      </c>
      <c r="R17" s="159" t="e">
        <f>+IF(#REF!="","",#REF!)</f>
        <v>#REF!</v>
      </c>
      <c r="S17" s="160" t="e">
        <f>+IF(#REF!="","",#REF!)</f>
        <v>#REF!</v>
      </c>
      <c r="T17" s="159" t="e">
        <f>+IF(#REF!="","",#REF!)</f>
        <v>#REF!</v>
      </c>
      <c r="U17" s="160" t="e">
        <f>+IF(#REF!="","",#REF!)</f>
        <v>#REF!</v>
      </c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572"/>
      <c r="AG17" s="117"/>
      <c r="AH17" s="561"/>
      <c r="AI17" s="118"/>
      <c r="AJ17" s="85"/>
      <c r="AK17" s="85"/>
      <c r="AL17" s="85"/>
      <c r="IQ17" s="22"/>
      <c r="IR17" s="100"/>
      <c r="IS17" s="20"/>
    </row>
    <row r="18" spans="1:253" ht="21.75" customHeight="1">
      <c r="A18" s="111"/>
      <c r="B18" s="112">
        <v>11</v>
      </c>
      <c r="C18" s="113" t="e">
        <f>+IF(#REF!="","",#REF!)</f>
        <v>#REF!</v>
      </c>
      <c r="D18" s="113" t="e">
        <f>+IF(#REF!="","",#REF!)</f>
        <v>#REF!</v>
      </c>
      <c r="E18" s="113" t="e">
        <f>+IF(#REF!="","",#REF!)</f>
        <v>#REF!</v>
      </c>
      <c r="F18" s="113" t="e">
        <f>+IF(#REF!="","",#REF!)</f>
        <v>#REF!</v>
      </c>
      <c r="G18" s="113" t="e">
        <f>+IF(#REF!="","",#REF!)</f>
        <v>#REF!</v>
      </c>
      <c r="H18" s="154" t="e">
        <f>+IF(#REF!="","",#REF!)</f>
        <v>#REF!</v>
      </c>
      <c r="I18" s="113" t="e">
        <f>+IF(#REF!="","",#REF!)</f>
        <v>#REF!</v>
      </c>
      <c r="J18" s="113" t="e">
        <f>+IF(#REF!="","",#REF!)</f>
        <v>#REF!</v>
      </c>
      <c r="K18" s="155"/>
      <c r="L18" s="159" t="e">
        <f>+IF(#REF!="","",#REF!)</f>
        <v>#REF!</v>
      </c>
      <c r="M18" s="160" t="e">
        <f>+IF(#REF!="","",#REF!)</f>
        <v>#REF!</v>
      </c>
      <c r="N18" s="159" t="e">
        <f>+IF(#REF!="","",#REF!)</f>
        <v>#REF!</v>
      </c>
      <c r="O18" s="160" t="e">
        <f>+IF(#REF!="","",#REF!)</f>
        <v>#REF!</v>
      </c>
      <c r="P18" s="159" t="e">
        <f>+IF(#REF!="","",#REF!)</f>
        <v>#REF!</v>
      </c>
      <c r="Q18" s="160" t="e">
        <f>+IF(#REF!="","",#REF!)</f>
        <v>#REF!</v>
      </c>
      <c r="R18" s="159" t="e">
        <f>+IF(#REF!="","",#REF!)</f>
        <v>#REF!</v>
      </c>
      <c r="S18" s="160" t="e">
        <f>+IF(#REF!="","",#REF!)</f>
        <v>#REF!</v>
      </c>
      <c r="T18" s="159" t="e">
        <f>+IF(#REF!="","",#REF!)</f>
        <v>#REF!</v>
      </c>
      <c r="U18" s="160" t="e">
        <f>+IF(#REF!="","",#REF!)</f>
        <v>#REF!</v>
      </c>
      <c r="V18" s="158"/>
      <c r="W18" s="158"/>
      <c r="X18" s="158"/>
      <c r="Y18" s="158"/>
      <c r="Z18" s="158"/>
      <c r="AA18" s="158"/>
      <c r="AB18" s="158"/>
      <c r="AC18" s="158"/>
      <c r="AD18" s="158"/>
      <c r="AE18" s="158"/>
      <c r="AF18" s="572"/>
      <c r="AG18" s="117"/>
      <c r="AH18" s="561"/>
      <c r="AI18" s="118"/>
      <c r="AJ18" s="85"/>
      <c r="AK18" s="85"/>
      <c r="AL18" s="85"/>
      <c r="IQ18" s="22"/>
      <c r="IR18" s="100"/>
      <c r="IS18" s="20"/>
    </row>
    <row r="19" spans="1:253" ht="21.75" customHeight="1">
      <c r="A19" s="111"/>
      <c r="B19" s="112">
        <v>12</v>
      </c>
      <c r="C19" s="113" t="e">
        <f>+IF(#REF!="","",#REF!)</f>
        <v>#REF!</v>
      </c>
      <c r="D19" s="113" t="e">
        <f>+IF(#REF!="","",#REF!)</f>
        <v>#REF!</v>
      </c>
      <c r="E19" s="113" t="e">
        <f>+IF(#REF!="","",#REF!)</f>
        <v>#REF!</v>
      </c>
      <c r="F19" s="113" t="e">
        <f>+IF(#REF!="","",#REF!)</f>
        <v>#REF!</v>
      </c>
      <c r="G19" s="113" t="e">
        <f>+IF(#REF!="","",#REF!)</f>
        <v>#REF!</v>
      </c>
      <c r="H19" s="154" t="e">
        <f>+IF(#REF!="","",#REF!)</f>
        <v>#REF!</v>
      </c>
      <c r="I19" s="113" t="e">
        <f>+IF(#REF!="","",#REF!)</f>
        <v>#REF!</v>
      </c>
      <c r="J19" s="113" t="e">
        <f>+IF(#REF!="","",#REF!)</f>
        <v>#REF!</v>
      </c>
      <c r="K19" s="155"/>
      <c r="L19" s="159" t="e">
        <f>+IF(#REF!="","",#REF!)</f>
        <v>#REF!</v>
      </c>
      <c r="M19" s="160" t="e">
        <f>+IF(#REF!="","",#REF!)</f>
        <v>#REF!</v>
      </c>
      <c r="N19" s="159" t="e">
        <f>+IF(#REF!="","",#REF!)</f>
        <v>#REF!</v>
      </c>
      <c r="O19" s="160" t="e">
        <f>+IF(#REF!="","",#REF!)</f>
        <v>#REF!</v>
      </c>
      <c r="P19" s="159" t="e">
        <f>+IF(#REF!="","",#REF!)</f>
        <v>#REF!</v>
      </c>
      <c r="Q19" s="160" t="e">
        <f>+IF(#REF!="","",#REF!)</f>
        <v>#REF!</v>
      </c>
      <c r="R19" s="159" t="e">
        <f>+IF(#REF!="","",#REF!)</f>
        <v>#REF!</v>
      </c>
      <c r="S19" s="160" t="e">
        <f>+IF(#REF!="","",#REF!)</f>
        <v>#REF!</v>
      </c>
      <c r="T19" s="159" t="e">
        <f>+IF(#REF!="","",#REF!)</f>
        <v>#REF!</v>
      </c>
      <c r="U19" s="160" t="e">
        <f>+IF(#REF!="","",#REF!)</f>
        <v>#REF!</v>
      </c>
      <c r="V19" s="158"/>
      <c r="W19" s="158"/>
      <c r="X19" s="158"/>
      <c r="Y19" s="158"/>
      <c r="Z19" s="158"/>
      <c r="AA19" s="158"/>
      <c r="AB19" s="158"/>
      <c r="AC19" s="158"/>
      <c r="AD19" s="158"/>
      <c r="AE19" s="158"/>
      <c r="AF19" s="572"/>
      <c r="AG19" s="117"/>
      <c r="AH19" s="561"/>
      <c r="AI19" s="118"/>
      <c r="AJ19" s="85"/>
      <c r="AK19" s="85"/>
      <c r="AL19" s="85"/>
      <c r="IQ19" s="22"/>
      <c r="IR19" s="100"/>
      <c r="IS19" s="20"/>
    </row>
    <row r="20" spans="1:253" ht="21.75" customHeight="1">
      <c r="A20" s="111"/>
      <c r="B20" s="112">
        <v>13</v>
      </c>
      <c r="C20" s="113" t="e">
        <f>+IF(#REF!="","",#REF!)</f>
        <v>#REF!</v>
      </c>
      <c r="D20" s="113" t="e">
        <f>+IF(#REF!="","",#REF!)</f>
        <v>#REF!</v>
      </c>
      <c r="E20" s="113" t="e">
        <f>+IF(#REF!="","",#REF!)</f>
        <v>#REF!</v>
      </c>
      <c r="F20" s="113" t="e">
        <f>+IF(#REF!="","",#REF!)</f>
        <v>#REF!</v>
      </c>
      <c r="G20" s="113" t="e">
        <f>+IF(#REF!="","",#REF!)</f>
        <v>#REF!</v>
      </c>
      <c r="H20" s="154" t="e">
        <f>+IF(#REF!="","",#REF!)</f>
        <v>#REF!</v>
      </c>
      <c r="I20" s="113" t="e">
        <f>+IF(#REF!="","",#REF!)</f>
        <v>#REF!</v>
      </c>
      <c r="J20" s="113" t="e">
        <f>+IF(#REF!="","",#REF!)</f>
        <v>#REF!</v>
      </c>
      <c r="K20" s="155"/>
      <c r="L20" s="159" t="e">
        <f>+IF(#REF!="","",#REF!)</f>
        <v>#REF!</v>
      </c>
      <c r="M20" s="160" t="e">
        <f>+IF(#REF!="","",#REF!)</f>
        <v>#REF!</v>
      </c>
      <c r="N20" s="159" t="e">
        <f>+IF(#REF!="","",#REF!)</f>
        <v>#REF!</v>
      </c>
      <c r="O20" s="160" t="e">
        <f>+IF(#REF!="","",#REF!)</f>
        <v>#REF!</v>
      </c>
      <c r="P20" s="159" t="e">
        <f>+IF(#REF!="","",#REF!)</f>
        <v>#REF!</v>
      </c>
      <c r="Q20" s="160" t="e">
        <f>+IF(#REF!="","",#REF!)</f>
        <v>#REF!</v>
      </c>
      <c r="R20" s="159" t="e">
        <f>+IF(#REF!="","",#REF!)</f>
        <v>#REF!</v>
      </c>
      <c r="S20" s="160" t="e">
        <f>+IF(#REF!="","",#REF!)</f>
        <v>#REF!</v>
      </c>
      <c r="T20" s="159" t="e">
        <f>+IF(#REF!="","",#REF!)</f>
        <v>#REF!</v>
      </c>
      <c r="U20" s="160" t="e">
        <f>+IF(#REF!="","",#REF!)</f>
        <v>#REF!</v>
      </c>
      <c r="V20" s="158"/>
      <c r="W20" s="158"/>
      <c r="X20" s="158"/>
      <c r="Y20" s="158"/>
      <c r="Z20" s="158"/>
      <c r="AA20" s="158"/>
      <c r="AB20" s="158"/>
      <c r="AC20" s="158"/>
      <c r="AD20" s="158"/>
      <c r="AE20" s="158"/>
      <c r="AF20" s="572"/>
      <c r="AG20" s="117"/>
      <c r="AH20" s="561"/>
      <c r="AI20" s="118"/>
      <c r="AJ20" s="85"/>
      <c r="AK20" s="85"/>
      <c r="AL20" s="85"/>
      <c r="IQ20" s="22"/>
      <c r="IR20" s="100"/>
      <c r="IS20" s="20"/>
    </row>
    <row r="21" spans="1:253" ht="21.75" customHeight="1">
      <c r="A21" s="111"/>
      <c r="B21" s="112">
        <v>14</v>
      </c>
      <c r="C21" s="113" t="e">
        <f>+IF(#REF!="","",#REF!)</f>
        <v>#REF!</v>
      </c>
      <c r="D21" s="113" t="e">
        <f>+IF(#REF!="","",#REF!)</f>
        <v>#REF!</v>
      </c>
      <c r="E21" s="113" t="e">
        <f>+IF(#REF!="","",#REF!)</f>
        <v>#REF!</v>
      </c>
      <c r="F21" s="113" t="e">
        <f>+IF(#REF!="","",#REF!)</f>
        <v>#REF!</v>
      </c>
      <c r="G21" s="113" t="e">
        <f>+IF(#REF!="","",#REF!)</f>
        <v>#REF!</v>
      </c>
      <c r="H21" s="154" t="e">
        <f>+IF(#REF!="","",#REF!)</f>
        <v>#REF!</v>
      </c>
      <c r="I21" s="113" t="e">
        <f>+IF(#REF!="","",#REF!)</f>
        <v>#REF!</v>
      </c>
      <c r="J21" s="113" t="e">
        <f>+IF(#REF!="","",#REF!)</f>
        <v>#REF!</v>
      </c>
      <c r="K21" s="155"/>
      <c r="L21" s="159" t="e">
        <f>+IF(#REF!="","",#REF!)</f>
        <v>#REF!</v>
      </c>
      <c r="M21" s="160" t="e">
        <f>+IF(#REF!="","",#REF!)</f>
        <v>#REF!</v>
      </c>
      <c r="N21" s="159" t="e">
        <f>+IF(#REF!="","",#REF!)</f>
        <v>#REF!</v>
      </c>
      <c r="O21" s="160" t="e">
        <f>+IF(#REF!="","",#REF!)</f>
        <v>#REF!</v>
      </c>
      <c r="P21" s="159" t="e">
        <f>+IF(#REF!="","",#REF!)</f>
        <v>#REF!</v>
      </c>
      <c r="Q21" s="160" t="e">
        <f>+IF(#REF!="","",#REF!)</f>
        <v>#REF!</v>
      </c>
      <c r="R21" s="159" t="e">
        <f>+IF(#REF!="","",#REF!)</f>
        <v>#REF!</v>
      </c>
      <c r="S21" s="160" t="e">
        <f>+IF(#REF!="","",#REF!)</f>
        <v>#REF!</v>
      </c>
      <c r="T21" s="159" t="e">
        <f>+IF(#REF!="","",#REF!)</f>
        <v>#REF!</v>
      </c>
      <c r="U21" s="160" t="e">
        <f>+IF(#REF!="","",#REF!)</f>
        <v>#REF!</v>
      </c>
      <c r="V21" s="158"/>
      <c r="W21" s="158"/>
      <c r="X21" s="158"/>
      <c r="Y21" s="158"/>
      <c r="Z21" s="158"/>
      <c r="AA21" s="158"/>
      <c r="AB21" s="158"/>
      <c r="AC21" s="158"/>
      <c r="AD21" s="158"/>
      <c r="AE21" s="158"/>
      <c r="AF21" s="572"/>
      <c r="AG21" s="117"/>
      <c r="AH21" s="561"/>
      <c r="AI21" s="118"/>
      <c r="AJ21" s="85"/>
      <c r="AK21" s="85"/>
      <c r="AL21" s="85"/>
      <c r="IQ21" s="22"/>
      <c r="IR21" s="100"/>
      <c r="IS21" s="20"/>
    </row>
    <row r="22" spans="1:253" ht="21.75" customHeight="1">
      <c r="A22" s="111"/>
      <c r="B22" s="112">
        <v>15</v>
      </c>
      <c r="C22" s="113" t="e">
        <f>+IF(#REF!="","",#REF!)</f>
        <v>#REF!</v>
      </c>
      <c r="D22" s="113" t="e">
        <f>+IF(#REF!="","",#REF!)</f>
        <v>#REF!</v>
      </c>
      <c r="E22" s="113" t="e">
        <f>+IF(#REF!="","",#REF!)</f>
        <v>#REF!</v>
      </c>
      <c r="F22" s="113" t="e">
        <f>+IF(#REF!="","",#REF!)</f>
        <v>#REF!</v>
      </c>
      <c r="G22" s="113" t="e">
        <f>+IF(#REF!="","",#REF!)</f>
        <v>#REF!</v>
      </c>
      <c r="H22" s="154" t="e">
        <f>+IF(#REF!="","",#REF!)</f>
        <v>#REF!</v>
      </c>
      <c r="I22" s="113" t="e">
        <f>+IF(#REF!="","",#REF!)</f>
        <v>#REF!</v>
      </c>
      <c r="J22" s="113" t="e">
        <f>+IF(#REF!="","",#REF!)</f>
        <v>#REF!</v>
      </c>
      <c r="K22" s="155"/>
      <c r="L22" s="159" t="e">
        <f>+IF(#REF!="","",#REF!)</f>
        <v>#REF!</v>
      </c>
      <c r="M22" s="160" t="e">
        <f>+IF(#REF!="","",#REF!)</f>
        <v>#REF!</v>
      </c>
      <c r="N22" s="159" t="e">
        <f>+IF(#REF!="","",#REF!)</f>
        <v>#REF!</v>
      </c>
      <c r="O22" s="160" t="e">
        <f>+IF(#REF!="","",#REF!)</f>
        <v>#REF!</v>
      </c>
      <c r="P22" s="159" t="e">
        <f>+IF(#REF!="","",#REF!)</f>
        <v>#REF!</v>
      </c>
      <c r="Q22" s="160" t="e">
        <f>+IF(#REF!="","",#REF!)</f>
        <v>#REF!</v>
      </c>
      <c r="R22" s="159" t="e">
        <f>+IF(#REF!="","",#REF!)</f>
        <v>#REF!</v>
      </c>
      <c r="S22" s="160" t="e">
        <f>+IF(#REF!="","",#REF!)</f>
        <v>#REF!</v>
      </c>
      <c r="T22" s="159" t="e">
        <f>+IF(#REF!="","",#REF!)</f>
        <v>#REF!</v>
      </c>
      <c r="U22" s="160" t="e">
        <f>+IF(#REF!="","",#REF!)</f>
        <v>#REF!</v>
      </c>
      <c r="V22" s="158"/>
      <c r="W22" s="158"/>
      <c r="X22" s="158"/>
      <c r="Y22" s="158"/>
      <c r="Z22" s="158"/>
      <c r="AA22" s="158"/>
      <c r="AB22" s="158"/>
      <c r="AC22" s="158"/>
      <c r="AD22" s="158"/>
      <c r="AE22" s="158"/>
      <c r="AF22" s="572"/>
      <c r="AG22" s="117"/>
      <c r="AH22" s="561"/>
      <c r="AI22" s="118"/>
      <c r="AJ22" s="85"/>
      <c r="AK22" s="85"/>
      <c r="AL22" s="85"/>
      <c r="IQ22" s="22"/>
      <c r="IR22" s="100"/>
      <c r="IS22" s="20"/>
    </row>
    <row r="23" spans="1:253" ht="21.75" customHeight="1">
      <c r="A23" s="111"/>
      <c r="B23" s="112">
        <v>16</v>
      </c>
      <c r="C23" s="113" t="e">
        <f>+IF(#REF!="","",#REF!)</f>
        <v>#REF!</v>
      </c>
      <c r="D23" s="113" t="e">
        <f>+IF(#REF!="","",#REF!)</f>
        <v>#REF!</v>
      </c>
      <c r="E23" s="113" t="e">
        <f>+IF(#REF!="","",#REF!)</f>
        <v>#REF!</v>
      </c>
      <c r="F23" s="113" t="e">
        <f>+IF(#REF!="","",#REF!)</f>
        <v>#REF!</v>
      </c>
      <c r="G23" s="113" t="e">
        <f>+IF(#REF!="","",#REF!)</f>
        <v>#REF!</v>
      </c>
      <c r="H23" s="154" t="e">
        <f>+IF(#REF!="","",#REF!)</f>
        <v>#REF!</v>
      </c>
      <c r="I23" s="113" t="e">
        <f>+IF(#REF!="","",#REF!)</f>
        <v>#REF!</v>
      </c>
      <c r="J23" s="113" t="e">
        <f>+IF(#REF!="","",#REF!)</f>
        <v>#REF!</v>
      </c>
      <c r="K23" s="155"/>
      <c r="L23" s="159" t="e">
        <f>+IF(#REF!="","",#REF!)</f>
        <v>#REF!</v>
      </c>
      <c r="M23" s="160" t="e">
        <f>+IF(#REF!="","",#REF!)</f>
        <v>#REF!</v>
      </c>
      <c r="N23" s="159" t="e">
        <f>+IF(#REF!="","",#REF!)</f>
        <v>#REF!</v>
      </c>
      <c r="O23" s="160" t="e">
        <f>+IF(#REF!="","",#REF!)</f>
        <v>#REF!</v>
      </c>
      <c r="P23" s="159" t="e">
        <f>+IF(#REF!="","",#REF!)</f>
        <v>#REF!</v>
      </c>
      <c r="Q23" s="160" t="e">
        <f>+IF(#REF!="","",#REF!)</f>
        <v>#REF!</v>
      </c>
      <c r="R23" s="159" t="e">
        <f>+IF(#REF!="","",#REF!)</f>
        <v>#REF!</v>
      </c>
      <c r="S23" s="160" t="e">
        <f>+IF(#REF!="","",#REF!)</f>
        <v>#REF!</v>
      </c>
      <c r="T23" s="159" t="e">
        <f>+IF(#REF!="","",#REF!)</f>
        <v>#REF!</v>
      </c>
      <c r="U23" s="160" t="e">
        <f>+IF(#REF!="","",#REF!)</f>
        <v>#REF!</v>
      </c>
      <c r="V23" s="158"/>
      <c r="W23" s="158"/>
      <c r="X23" s="158"/>
      <c r="Y23" s="158"/>
      <c r="Z23" s="158"/>
      <c r="AA23" s="158"/>
      <c r="AB23" s="158"/>
      <c r="AC23" s="158"/>
      <c r="AD23" s="158"/>
      <c r="AE23" s="158"/>
      <c r="AF23" s="572"/>
      <c r="AG23" s="117"/>
      <c r="AH23" s="561"/>
      <c r="AI23" s="118"/>
      <c r="AJ23" s="85"/>
      <c r="AK23" s="85"/>
      <c r="AL23" s="85"/>
      <c r="IQ23" s="22"/>
      <c r="IR23" s="100"/>
      <c r="IS23" s="20"/>
    </row>
    <row r="24" spans="1:253" ht="21.75" customHeight="1">
      <c r="A24" s="111"/>
      <c r="B24" s="112">
        <v>17</v>
      </c>
      <c r="C24" s="113" t="e">
        <f>+IF(#REF!="","",#REF!)</f>
        <v>#REF!</v>
      </c>
      <c r="D24" s="113" t="e">
        <f>+IF(#REF!="","",#REF!)</f>
        <v>#REF!</v>
      </c>
      <c r="E24" s="113" t="e">
        <f>+IF(#REF!="","",#REF!)</f>
        <v>#REF!</v>
      </c>
      <c r="F24" s="113" t="e">
        <f>+IF(#REF!="","",#REF!)</f>
        <v>#REF!</v>
      </c>
      <c r="G24" s="113" t="e">
        <f>+IF(#REF!="","",#REF!)</f>
        <v>#REF!</v>
      </c>
      <c r="H24" s="154" t="e">
        <f>+IF(#REF!="","",#REF!)</f>
        <v>#REF!</v>
      </c>
      <c r="I24" s="113" t="e">
        <f>+IF(#REF!="","",#REF!)</f>
        <v>#REF!</v>
      </c>
      <c r="J24" s="113" t="e">
        <f>+IF(#REF!="","",#REF!)</f>
        <v>#REF!</v>
      </c>
      <c r="K24" s="155"/>
      <c r="L24" s="159" t="e">
        <f>+IF(#REF!="","",#REF!)</f>
        <v>#REF!</v>
      </c>
      <c r="M24" s="160" t="e">
        <f>+IF(#REF!="","",#REF!)</f>
        <v>#REF!</v>
      </c>
      <c r="N24" s="159" t="e">
        <f>+IF(#REF!="","",#REF!)</f>
        <v>#REF!</v>
      </c>
      <c r="O24" s="160" t="e">
        <f>+IF(#REF!="","",#REF!)</f>
        <v>#REF!</v>
      </c>
      <c r="P24" s="159" t="e">
        <f>+IF(#REF!="","",#REF!)</f>
        <v>#REF!</v>
      </c>
      <c r="Q24" s="160" t="e">
        <f>+IF(#REF!="","",#REF!)</f>
        <v>#REF!</v>
      </c>
      <c r="R24" s="159" t="e">
        <f>+IF(#REF!="","",#REF!)</f>
        <v>#REF!</v>
      </c>
      <c r="S24" s="160" t="e">
        <f>+IF(#REF!="","",#REF!)</f>
        <v>#REF!</v>
      </c>
      <c r="T24" s="159" t="e">
        <f>+IF(#REF!="","",#REF!)</f>
        <v>#REF!</v>
      </c>
      <c r="U24" s="160" t="e">
        <f>+IF(#REF!="","",#REF!)</f>
        <v>#REF!</v>
      </c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572"/>
      <c r="AG24" s="117"/>
      <c r="AH24" s="561"/>
      <c r="AI24" s="118"/>
      <c r="AJ24" s="85"/>
      <c r="AK24" s="85"/>
      <c r="AL24" s="85"/>
      <c r="IQ24" s="22"/>
      <c r="IR24" s="100"/>
      <c r="IS24" s="20"/>
    </row>
    <row r="25" spans="1:253" ht="21.75" customHeight="1">
      <c r="A25" s="111"/>
      <c r="B25" s="112">
        <v>18</v>
      </c>
      <c r="C25" s="113" t="e">
        <f>+IF(#REF!="","",#REF!)</f>
        <v>#REF!</v>
      </c>
      <c r="D25" s="113" t="e">
        <f>+IF(#REF!="","",#REF!)</f>
        <v>#REF!</v>
      </c>
      <c r="E25" s="113" t="e">
        <f>+IF(#REF!="","",#REF!)</f>
        <v>#REF!</v>
      </c>
      <c r="F25" s="113" t="e">
        <f>+IF(#REF!="","",#REF!)</f>
        <v>#REF!</v>
      </c>
      <c r="G25" s="113" t="e">
        <f>+IF(#REF!="","",#REF!)</f>
        <v>#REF!</v>
      </c>
      <c r="H25" s="154" t="e">
        <f>+IF(#REF!="","",#REF!)</f>
        <v>#REF!</v>
      </c>
      <c r="I25" s="113" t="e">
        <f>+IF(#REF!="","",#REF!)</f>
        <v>#REF!</v>
      </c>
      <c r="J25" s="113" t="e">
        <f>+IF(#REF!="","",#REF!)</f>
        <v>#REF!</v>
      </c>
      <c r="K25" s="155"/>
      <c r="L25" s="159" t="e">
        <f>+IF(#REF!="","",#REF!)</f>
        <v>#REF!</v>
      </c>
      <c r="M25" s="160" t="e">
        <f>+IF(#REF!="","",#REF!)</f>
        <v>#REF!</v>
      </c>
      <c r="N25" s="159" t="e">
        <f>+IF(#REF!="","",#REF!)</f>
        <v>#REF!</v>
      </c>
      <c r="O25" s="160" t="e">
        <f>+IF(#REF!="","",#REF!)</f>
        <v>#REF!</v>
      </c>
      <c r="P25" s="159" t="e">
        <f>+IF(#REF!="","",#REF!)</f>
        <v>#REF!</v>
      </c>
      <c r="Q25" s="160" t="e">
        <f>+IF(#REF!="","",#REF!)</f>
        <v>#REF!</v>
      </c>
      <c r="R25" s="159" t="e">
        <f>+IF(#REF!="","",#REF!)</f>
        <v>#REF!</v>
      </c>
      <c r="S25" s="160" t="e">
        <f>+IF(#REF!="","",#REF!)</f>
        <v>#REF!</v>
      </c>
      <c r="T25" s="159" t="e">
        <f>+IF(#REF!="","",#REF!)</f>
        <v>#REF!</v>
      </c>
      <c r="U25" s="160" t="e">
        <f>+IF(#REF!="","",#REF!)</f>
        <v>#REF!</v>
      </c>
      <c r="V25" s="158"/>
      <c r="W25" s="158"/>
      <c r="X25" s="158"/>
      <c r="Y25" s="158"/>
      <c r="Z25" s="158"/>
      <c r="AA25" s="158"/>
      <c r="AB25" s="158"/>
      <c r="AC25" s="158"/>
      <c r="AD25" s="158"/>
      <c r="AE25" s="158"/>
      <c r="AF25" s="572"/>
      <c r="AG25" s="117"/>
      <c r="AH25" s="561"/>
      <c r="AI25" s="118"/>
      <c r="AJ25" s="85"/>
      <c r="AK25" s="85"/>
      <c r="AL25" s="85"/>
      <c r="IQ25" s="22"/>
      <c r="IR25" s="100"/>
      <c r="IS25" s="20"/>
    </row>
    <row r="26" spans="1:253" ht="21.75" customHeight="1">
      <c r="A26" s="111"/>
      <c r="B26" s="112">
        <v>19</v>
      </c>
      <c r="C26" s="113" t="e">
        <f>+IF(#REF!="","",#REF!)</f>
        <v>#REF!</v>
      </c>
      <c r="D26" s="113" t="e">
        <f>+IF(#REF!="","",#REF!)</f>
        <v>#REF!</v>
      </c>
      <c r="E26" s="113" t="e">
        <f>+IF(#REF!="","",#REF!)</f>
        <v>#REF!</v>
      </c>
      <c r="F26" s="113" t="e">
        <f>+IF(#REF!="","",#REF!)</f>
        <v>#REF!</v>
      </c>
      <c r="G26" s="113" t="e">
        <f>+IF(#REF!="","",#REF!)</f>
        <v>#REF!</v>
      </c>
      <c r="H26" s="154" t="e">
        <f>+IF(#REF!="","",#REF!)</f>
        <v>#REF!</v>
      </c>
      <c r="I26" s="113" t="e">
        <f>+IF(#REF!="","",#REF!)</f>
        <v>#REF!</v>
      </c>
      <c r="J26" s="113" t="e">
        <f>+IF(#REF!="","",#REF!)</f>
        <v>#REF!</v>
      </c>
      <c r="K26" s="155"/>
      <c r="L26" s="159" t="e">
        <f>+IF(#REF!="","",#REF!)</f>
        <v>#REF!</v>
      </c>
      <c r="M26" s="160" t="e">
        <f>+IF(#REF!="","",#REF!)</f>
        <v>#REF!</v>
      </c>
      <c r="N26" s="159" t="e">
        <f>+IF(#REF!="","",#REF!)</f>
        <v>#REF!</v>
      </c>
      <c r="O26" s="160" t="e">
        <f>+IF(#REF!="","",#REF!)</f>
        <v>#REF!</v>
      </c>
      <c r="P26" s="159" t="e">
        <f>+IF(#REF!="","",#REF!)</f>
        <v>#REF!</v>
      </c>
      <c r="Q26" s="160" t="e">
        <f>+IF(#REF!="","",#REF!)</f>
        <v>#REF!</v>
      </c>
      <c r="R26" s="159" t="e">
        <f>+IF(#REF!="","",#REF!)</f>
        <v>#REF!</v>
      </c>
      <c r="S26" s="160" t="e">
        <f>+IF(#REF!="","",#REF!)</f>
        <v>#REF!</v>
      </c>
      <c r="T26" s="159" t="e">
        <f>+IF(#REF!="","",#REF!)</f>
        <v>#REF!</v>
      </c>
      <c r="U26" s="160" t="e">
        <f>+IF(#REF!="","",#REF!)</f>
        <v>#REF!</v>
      </c>
      <c r="V26" s="158"/>
      <c r="W26" s="158"/>
      <c r="X26" s="158"/>
      <c r="Y26" s="158"/>
      <c r="Z26" s="158"/>
      <c r="AA26" s="158"/>
      <c r="AB26" s="158"/>
      <c r="AC26" s="158"/>
      <c r="AD26" s="158"/>
      <c r="AE26" s="158"/>
      <c r="AF26" s="572"/>
      <c r="AG26" s="117"/>
      <c r="AH26" s="561"/>
      <c r="AI26" s="118"/>
      <c r="AJ26" s="85"/>
      <c r="AK26" s="85"/>
      <c r="AL26" s="85"/>
      <c r="IQ26" s="22"/>
      <c r="IR26" s="100"/>
      <c r="IS26" s="20"/>
    </row>
    <row r="27" spans="1:253" ht="21.75" customHeight="1">
      <c r="A27" s="111"/>
      <c r="B27" s="112">
        <v>20</v>
      </c>
      <c r="C27" s="113" t="e">
        <f>+IF(#REF!="","",#REF!)</f>
        <v>#REF!</v>
      </c>
      <c r="D27" s="113" t="e">
        <f>+IF(#REF!="","",#REF!)</f>
        <v>#REF!</v>
      </c>
      <c r="E27" s="113" t="e">
        <f>+IF(#REF!="","",#REF!)</f>
        <v>#REF!</v>
      </c>
      <c r="F27" s="113" t="e">
        <f>+IF(#REF!="","",#REF!)</f>
        <v>#REF!</v>
      </c>
      <c r="G27" s="113" t="e">
        <f>+IF(#REF!="","",#REF!)</f>
        <v>#REF!</v>
      </c>
      <c r="H27" s="154" t="e">
        <f>+IF(#REF!="","",#REF!)</f>
        <v>#REF!</v>
      </c>
      <c r="I27" s="113" t="e">
        <f>+IF(#REF!="","",#REF!)</f>
        <v>#REF!</v>
      </c>
      <c r="J27" s="113" t="e">
        <f>+IF(#REF!="","",#REF!)</f>
        <v>#REF!</v>
      </c>
      <c r="K27" s="155"/>
      <c r="L27" s="159" t="e">
        <f>+IF(#REF!="","",#REF!)</f>
        <v>#REF!</v>
      </c>
      <c r="M27" s="160" t="e">
        <f>+IF(#REF!="","",#REF!)</f>
        <v>#REF!</v>
      </c>
      <c r="N27" s="159" t="e">
        <f>+IF(#REF!="","",#REF!)</f>
        <v>#REF!</v>
      </c>
      <c r="O27" s="160" t="e">
        <f>+IF(#REF!="","",#REF!)</f>
        <v>#REF!</v>
      </c>
      <c r="P27" s="159" t="e">
        <f>+IF(#REF!="","",#REF!)</f>
        <v>#REF!</v>
      </c>
      <c r="Q27" s="160" t="e">
        <f>+IF(#REF!="","",#REF!)</f>
        <v>#REF!</v>
      </c>
      <c r="R27" s="159" t="e">
        <f>+IF(#REF!="","",#REF!)</f>
        <v>#REF!</v>
      </c>
      <c r="S27" s="160" t="e">
        <f>+IF(#REF!="","",#REF!)</f>
        <v>#REF!</v>
      </c>
      <c r="T27" s="159" t="e">
        <f>+IF(#REF!="","",#REF!)</f>
        <v>#REF!</v>
      </c>
      <c r="U27" s="160" t="e">
        <f>+IF(#REF!="","",#REF!)</f>
        <v>#REF!</v>
      </c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  <c r="AF27" s="572"/>
      <c r="AG27" s="117"/>
      <c r="AH27" s="561"/>
      <c r="AI27" s="118"/>
      <c r="AJ27" s="85"/>
      <c r="AK27" s="85"/>
      <c r="AL27" s="85"/>
      <c r="IQ27" s="22"/>
      <c r="IR27" s="100"/>
      <c r="IS27" s="20"/>
    </row>
    <row r="28" spans="1:253" ht="21.75" customHeight="1">
      <c r="A28" s="111"/>
      <c r="B28" s="112">
        <v>21</v>
      </c>
      <c r="C28" s="113" t="e">
        <f>+IF(#REF!="","",#REF!)</f>
        <v>#REF!</v>
      </c>
      <c r="D28" s="113" t="e">
        <f>+IF(#REF!="","",#REF!)</f>
        <v>#REF!</v>
      </c>
      <c r="E28" s="113" t="e">
        <f>+IF(#REF!="","",#REF!)</f>
        <v>#REF!</v>
      </c>
      <c r="F28" s="113" t="e">
        <f>+IF(#REF!="","",#REF!)</f>
        <v>#REF!</v>
      </c>
      <c r="G28" s="113" t="e">
        <f>+IF(#REF!="","",#REF!)</f>
        <v>#REF!</v>
      </c>
      <c r="H28" s="154" t="e">
        <f>+IF(#REF!="","",#REF!)</f>
        <v>#REF!</v>
      </c>
      <c r="I28" s="113" t="e">
        <f>+IF(#REF!="","",#REF!)</f>
        <v>#REF!</v>
      </c>
      <c r="J28" s="113" t="e">
        <f>+IF(#REF!="","",#REF!)</f>
        <v>#REF!</v>
      </c>
      <c r="K28" s="155"/>
      <c r="L28" s="159" t="e">
        <f>+IF(#REF!="","",#REF!)</f>
        <v>#REF!</v>
      </c>
      <c r="M28" s="160" t="e">
        <f>+IF(#REF!="","",#REF!)</f>
        <v>#REF!</v>
      </c>
      <c r="N28" s="159" t="e">
        <f>+IF(#REF!="","",#REF!)</f>
        <v>#REF!</v>
      </c>
      <c r="O28" s="160" t="e">
        <f>+IF(#REF!="","",#REF!)</f>
        <v>#REF!</v>
      </c>
      <c r="P28" s="159" t="e">
        <f>+IF(#REF!="","",#REF!)</f>
        <v>#REF!</v>
      </c>
      <c r="Q28" s="160" t="e">
        <f>+IF(#REF!="","",#REF!)</f>
        <v>#REF!</v>
      </c>
      <c r="R28" s="159" t="e">
        <f>+IF(#REF!="","",#REF!)</f>
        <v>#REF!</v>
      </c>
      <c r="S28" s="160" t="e">
        <f>+IF(#REF!="","",#REF!)</f>
        <v>#REF!</v>
      </c>
      <c r="T28" s="159" t="e">
        <f>+IF(#REF!="","",#REF!)</f>
        <v>#REF!</v>
      </c>
      <c r="U28" s="160" t="e">
        <f>+IF(#REF!="","",#REF!)</f>
        <v>#REF!</v>
      </c>
      <c r="V28" s="158"/>
      <c r="W28" s="158"/>
      <c r="X28" s="158"/>
      <c r="Y28" s="158"/>
      <c r="Z28" s="158"/>
      <c r="AA28" s="158"/>
      <c r="AB28" s="158"/>
      <c r="AC28" s="158"/>
      <c r="AD28" s="158"/>
      <c r="AE28" s="158"/>
      <c r="AF28" s="572"/>
      <c r="AG28" s="117"/>
      <c r="AH28" s="561"/>
      <c r="AI28" s="118"/>
      <c r="AJ28" s="85"/>
      <c r="AK28" s="85"/>
      <c r="AL28" s="85"/>
      <c r="IQ28" s="22"/>
      <c r="IR28" s="100"/>
      <c r="IS28" s="20"/>
    </row>
    <row r="29" spans="1:253" ht="21.75" customHeight="1">
      <c r="A29" s="111"/>
      <c r="B29" s="112">
        <v>22</v>
      </c>
      <c r="C29" s="113" t="e">
        <f>+IF(#REF!="","",#REF!)</f>
        <v>#REF!</v>
      </c>
      <c r="D29" s="113" t="e">
        <f>+IF(#REF!="","",#REF!)</f>
        <v>#REF!</v>
      </c>
      <c r="E29" s="113" t="e">
        <f>+IF(#REF!="","",#REF!)</f>
        <v>#REF!</v>
      </c>
      <c r="F29" s="113" t="e">
        <f>+IF(#REF!="","",#REF!)</f>
        <v>#REF!</v>
      </c>
      <c r="G29" s="113" t="e">
        <f>+IF(#REF!="","",#REF!)</f>
        <v>#REF!</v>
      </c>
      <c r="H29" s="154" t="e">
        <f>+IF(#REF!="","",#REF!)</f>
        <v>#REF!</v>
      </c>
      <c r="I29" s="113" t="e">
        <f>+IF(#REF!="","",#REF!)</f>
        <v>#REF!</v>
      </c>
      <c r="J29" s="113" t="e">
        <f>+IF(#REF!="","",#REF!)</f>
        <v>#REF!</v>
      </c>
      <c r="K29" s="155"/>
      <c r="L29" s="159" t="e">
        <f>+IF(#REF!="","",#REF!)</f>
        <v>#REF!</v>
      </c>
      <c r="M29" s="160" t="e">
        <f>+IF(#REF!="","",#REF!)</f>
        <v>#REF!</v>
      </c>
      <c r="N29" s="159" t="e">
        <f>+IF(#REF!="","",#REF!)</f>
        <v>#REF!</v>
      </c>
      <c r="O29" s="160" t="e">
        <f>+IF(#REF!="","",#REF!)</f>
        <v>#REF!</v>
      </c>
      <c r="P29" s="159" t="e">
        <f>+IF(#REF!="","",#REF!)</f>
        <v>#REF!</v>
      </c>
      <c r="Q29" s="160" t="e">
        <f>+IF(#REF!="","",#REF!)</f>
        <v>#REF!</v>
      </c>
      <c r="R29" s="159" t="e">
        <f>+IF(#REF!="","",#REF!)</f>
        <v>#REF!</v>
      </c>
      <c r="S29" s="160" t="e">
        <f>+IF(#REF!="","",#REF!)</f>
        <v>#REF!</v>
      </c>
      <c r="T29" s="159" t="e">
        <f>+IF(#REF!="","",#REF!)</f>
        <v>#REF!</v>
      </c>
      <c r="U29" s="160" t="e">
        <f>+IF(#REF!="","",#REF!)</f>
        <v>#REF!</v>
      </c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  <c r="AF29" s="572"/>
      <c r="AG29" s="117"/>
      <c r="AH29" s="561"/>
      <c r="AI29" s="118"/>
      <c r="AJ29" s="85"/>
      <c r="AK29" s="85"/>
      <c r="AL29" s="85"/>
      <c r="IQ29" s="22"/>
      <c r="IR29" s="100"/>
      <c r="IS29" s="20"/>
    </row>
    <row r="30" spans="1:253" ht="21.75" customHeight="1">
      <c r="A30" s="111"/>
      <c r="B30" s="112">
        <v>23</v>
      </c>
      <c r="C30" s="113" t="e">
        <f>+IF(#REF!="","",#REF!)</f>
        <v>#REF!</v>
      </c>
      <c r="D30" s="113" t="e">
        <f>+IF(#REF!="","",#REF!)</f>
        <v>#REF!</v>
      </c>
      <c r="E30" s="113" t="e">
        <f>+IF(#REF!="","",#REF!)</f>
        <v>#REF!</v>
      </c>
      <c r="F30" s="113" t="e">
        <f>+IF(#REF!="","",#REF!)</f>
        <v>#REF!</v>
      </c>
      <c r="G30" s="113" t="e">
        <f>+IF(#REF!="","",#REF!)</f>
        <v>#REF!</v>
      </c>
      <c r="H30" s="154" t="e">
        <f>+IF(#REF!="","",#REF!)</f>
        <v>#REF!</v>
      </c>
      <c r="I30" s="113" t="e">
        <f>+IF(#REF!="","",#REF!)</f>
        <v>#REF!</v>
      </c>
      <c r="J30" s="113" t="e">
        <f>+IF(#REF!="","",#REF!)</f>
        <v>#REF!</v>
      </c>
      <c r="K30" s="155"/>
      <c r="L30" s="159" t="e">
        <f>+IF(#REF!="","",#REF!)</f>
        <v>#REF!</v>
      </c>
      <c r="M30" s="160" t="e">
        <f>+IF(#REF!="","",#REF!)</f>
        <v>#REF!</v>
      </c>
      <c r="N30" s="159" t="e">
        <f>+IF(#REF!="","",#REF!)</f>
        <v>#REF!</v>
      </c>
      <c r="O30" s="160" t="e">
        <f>+IF(#REF!="","",#REF!)</f>
        <v>#REF!</v>
      </c>
      <c r="P30" s="159" t="e">
        <f>+IF(#REF!="","",#REF!)</f>
        <v>#REF!</v>
      </c>
      <c r="Q30" s="160" t="e">
        <f>+IF(#REF!="","",#REF!)</f>
        <v>#REF!</v>
      </c>
      <c r="R30" s="159" t="e">
        <f>+IF(#REF!="","",#REF!)</f>
        <v>#REF!</v>
      </c>
      <c r="S30" s="160" t="e">
        <f>+IF(#REF!="","",#REF!)</f>
        <v>#REF!</v>
      </c>
      <c r="T30" s="159" t="e">
        <f>+IF(#REF!="","",#REF!)</f>
        <v>#REF!</v>
      </c>
      <c r="U30" s="160" t="e">
        <f>+IF(#REF!="","",#REF!)</f>
        <v>#REF!</v>
      </c>
      <c r="V30" s="158"/>
      <c r="W30" s="158"/>
      <c r="X30" s="158"/>
      <c r="Y30" s="158"/>
      <c r="Z30" s="158"/>
      <c r="AA30" s="158"/>
      <c r="AB30" s="158"/>
      <c r="AC30" s="158"/>
      <c r="AD30" s="158"/>
      <c r="AE30" s="158"/>
      <c r="AF30" s="572"/>
      <c r="AG30" s="117"/>
      <c r="AH30" s="561"/>
      <c r="AI30" s="118"/>
      <c r="AJ30" s="85"/>
      <c r="AK30" s="85"/>
      <c r="AL30" s="85"/>
      <c r="IQ30" s="22"/>
      <c r="IR30" s="100"/>
      <c r="IS30" s="20"/>
    </row>
    <row r="31" spans="1:253" ht="21.75" customHeight="1">
      <c r="A31" s="111"/>
      <c r="B31" s="112">
        <v>24</v>
      </c>
      <c r="C31" s="113" t="e">
        <f>+IF(#REF!="","",#REF!)</f>
        <v>#REF!</v>
      </c>
      <c r="D31" s="113" t="e">
        <f>+IF(#REF!="","",#REF!)</f>
        <v>#REF!</v>
      </c>
      <c r="E31" s="113" t="e">
        <f>+IF(#REF!="","",#REF!)</f>
        <v>#REF!</v>
      </c>
      <c r="F31" s="113" t="e">
        <f>+IF(#REF!="","",#REF!)</f>
        <v>#REF!</v>
      </c>
      <c r="G31" s="113" t="e">
        <f>+IF(#REF!="","",#REF!)</f>
        <v>#REF!</v>
      </c>
      <c r="H31" s="154" t="e">
        <f>+IF(#REF!="","",#REF!)</f>
        <v>#REF!</v>
      </c>
      <c r="I31" s="113" t="e">
        <f>+IF(#REF!="","",#REF!)</f>
        <v>#REF!</v>
      </c>
      <c r="J31" s="113" t="e">
        <f>+IF(#REF!="","",#REF!)</f>
        <v>#REF!</v>
      </c>
      <c r="K31" s="155"/>
      <c r="L31" s="159" t="e">
        <f>+IF(#REF!="","",#REF!)</f>
        <v>#REF!</v>
      </c>
      <c r="M31" s="160" t="e">
        <f>+IF(#REF!="","",#REF!)</f>
        <v>#REF!</v>
      </c>
      <c r="N31" s="159" t="e">
        <f>+IF(#REF!="","",#REF!)</f>
        <v>#REF!</v>
      </c>
      <c r="O31" s="160" t="e">
        <f>+IF(#REF!="","",#REF!)</f>
        <v>#REF!</v>
      </c>
      <c r="P31" s="159" t="e">
        <f>+IF(#REF!="","",#REF!)</f>
        <v>#REF!</v>
      </c>
      <c r="Q31" s="160" t="e">
        <f>+IF(#REF!="","",#REF!)</f>
        <v>#REF!</v>
      </c>
      <c r="R31" s="159" t="e">
        <f>+IF(#REF!="","",#REF!)</f>
        <v>#REF!</v>
      </c>
      <c r="S31" s="160" t="e">
        <f>+IF(#REF!="","",#REF!)</f>
        <v>#REF!</v>
      </c>
      <c r="T31" s="159" t="e">
        <f>+IF(#REF!="","",#REF!)</f>
        <v>#REF!</v>
      </c>
      <c r="U31" s="160" t="e">
        <f>+IF(#REF!="","",#REF!)</f>
        <v>#REF!</v>
      </c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572"/>
      <c r="AG31" s="117"/>
      <c r="AH31" s="561"/>
      <c r="AI31" s="118"/>
      <c r="AJ31" s="85"/>
      <c r="AK31" s="85"/>
      <c r="AL31" s="85"/>
      <c r="IQ31" s="22"/>
      <c r="IR31" s="100"/>
      <c r="IS31" s="20"/>
    </row>
    <row r="32" spans="1:253" ht="21.75" customHeight="1">
      <c r="A32" s="111"/>
      <c r="B32" s="112">
        <v>25</v>
      </c>
      <c r="C32" s="113" t="e">
        <f>+IF(#REF!="","",#REF!)</f>
        <v>#REF!</v>
      </c>
      <c r="D32" s="113" t="e">
        <f>+IF(#REF!="","",#REF!)</f>
        <v>#REF!</v>
      </c>
      <c r="E32" s="113" t="e">
        <f>+IF(#REF!="","",#REF!)</f>
        <v>#REF!</v>
      </c>
      <c r="F32" s="113" t="e">
        <f>+IF(#REF!="","",#REF!)</f>
        <v>#REF!</v>
      </c>
      <c r="G32" s="113" t="e">
        <f>+IF(#REF!="","",#REF!)</f>
        <v>#REF!</v>
      </c>
      <c r="H32" s="154" t="e">
        <f>+IF(#REF!="","",#REF!)</f>
        <v>#REF!</v>
      </c>
      <c r="I32" s="113" t="e">
        <f>+IF(#REF!="","",#REF!)</f>
        <v>#REF!</v>
      </c>
      <c r="J32" s="113" t="e">
        <f>+IF(#REF!="","",#REF!)</f>
        <v>#REF!</v>
      </c>
      <c r="K32" s="155"/>
      <c r="L32" s="159" t="e">
        <f>+IF(#REF!="","",#REF!)</f>
        <v>#REF!</v>
      </c>
      <c r="M32" s="160" t="e">
        <f>+IF(#REF!="","",#REF!)</f>
        <v>#REF!</v>
      </c>
      <c r="N32" s="159" t="e">
        <f>+IF(#REF!="","",#REF!)</f>
        <v>#REF!</v>
      </c>
      <c r="O32" s="160" t="e">
        <f>+IF(#REF!="","",#REF!)</f>
        <v>#REF!</v>
      </c>
      <c r="P32" s="159" t="e">
        <f>+IF(#REF!="","",#REF!)</f>
        <v>#REF!</v>
      </c>
      <c r="Q32" s="160" t="e">
        <f>+IF(#REF!="","",#REF!)</f>
        <v>#REF!</v>
      </c>
      <c r="R32" s="159" t="e">
        <f>+IF(#REF!="","",#REF!)</f>
        <v>#REF!</v>
      </c>
      <c r="S32" s="160" t="e">
        <f>+IF(#REF!="","",#REF!)</f>
        <v>#REF!</v>
      </c>
      <c r="T32" s="159" t="e">
        <f>+IF(#REF!="","",#REF!)</f>
        <v>#REF!</v>
      </c>
      <c r="U32" s="160" t="e">
        <f>+IF(#REF!="","",#REF!)</f>
        <v>#REF!</v>
      </c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572"/>
      <c r="AG32" s="117"/>
      <c r="AH32" s="561"/>
      <c r="AI32" s="118"/>
      <c r="AJ32" s="85"/>
      <c r="AK32" s="85"/>
      <c r="AL32" s="85"/>
      <c r="IQ32" s="22"/>
      <c r="IR32" s="100"/>
      <c r="IS32" s="20"/>
    </row>
    <row r="33" spans="1:253" ht="21.75" customHeight="1">
      <c r="A33" s="111"/>
      <c r="B33" s="112">
        <v>26</v>
      </c>
      <c r="C33" s="113" t="e">
        <f>+IF(#REF!="","",#REF!)</f>
        <v>#REF!</v>
      </c>
      <c r="D33" s="113" t="e">
        <f>+IF(#REF!="","",#REF!)</f>
        <v>#REF!</v>
      </c>
      <c r="E33" s="113" t="e">
        <f>+IF(#REF!="","",#REF!)</f>
        <v>#REF!</v>
      </c>
      <c r="F33" s="113" t="e">
        <f>+IF(#REF!="","",#REF!)</f>
        <v>#REF!</v>
      </c>
      <c r="G33" s="113" t="e">
        <f>+IF(#REF!="","",#REF!)</f>
        <v>#REF!</v>
      </c>
      <c r="H33" s="154" t="e">
        <f>+IF(#REF!="","",#REF!)</f>
        <v>#REF!</v>
      </c>
      <c r="I33" s="113" t="e">
        <f>+IF(#REF!="","",#REF!)</f>
        <v>#REF!</v>
      </c>
      <c r="J33" s="113" t="e">
        <f>+IF(#REF!="","",#REF!)</f>
        <v>#REF!</v>
      </c>
      <c r="K33" s="155"/>
      <c r="L33" s="159" t="e">
        <f>+IF(#REF!="","",#REF!)</f>
        <v>#REF!</v>
      </c>
      <c r="M33" s="160" t="e">
        <f>+IF(#REF!="","",#REF!)</f>
        <v>#REF!</v>
      </c>
      <c r="N33" s="159" t="e">
        <f>+IF(#REF!="","",#REF!)</f>
        <v>#REF!</v>
      </c>
      <c r="O33" s="160" t="e">
        <f>+IF(#REF!="","",#REF!)</f>
        <v>#REF!</v>
      </c>
      <c r="P33" s="159" t="e">
        <f>+IF(#REF!="","",#REF!)</f>
        <v>#REF!</v>
      </c>
      <c r="Q33" s="160" t="e">
        <f>+IF(#REF!="","",#REF!)</f>
        <v>#REF!</v>
      </c>
      <c r="R33" s="159" t="e">
        <f>+IF(#REF!="","",#REF!)</f>
        <v>#REF!</v>
      </c>
      <c r="S33" s="160" t="e">
        <f>+IF(#REF!="","",#REF!)</f>
        <v>#REF!</v>
      </c>
      <c r="T33" s="159" t="e">
        <f>+IF(#REF!="","",#REF!)</f>
        <v>#REF!</v>
      </c>
      <c r="U33" s="160" t="e">
        <f>+IF(#REF!="","",#REF!)</f>
        <v>#REF!</v>
      </c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572"/>
      <c r="AG33" s="117"/>
      <c r="AH33" s="561"/>
      <c r="AI33" s="118"/>
      <c r="AJ33" s="85"/>
      <c r="AK33" s="85"/>
      <c r="AL33" s="85"/>
      <c r="IQ33" s="22"/>
      <c r="IR33" s="100"/>
      <c r="IS33" s="20"/>
    </row>
    <row r="34" spans="1:253" ht="21.75" customHeight="1">
      <c r="A34" s="111"/>
      <c r="B34" s="112">
        <v>27</v>
      </c>
      <c r="C34" s="113" t="e">
        <f>+IF(#REF!="","",#REF!)</f>
        <v>#REF!</v>
      </c>
      <c r="D34" s="113" t="e">
        <f>+IF(#REF!="","",#REF!)</f>
        <v>#REF!</v>
      </c>
      <c r="E34" s="113" t="e">
        <f>+IF(#REF!="","",#REF!)</f>
        <v>#REF!</v>
      </c>
      <c r="F34" s="113" t="e">
        <f>+IF(#REF!="","",#REF!)</f>
        <v>#REF!</v>
      </c>
      <c r="G34" s="113" t="e">
        <f>+IF(#REF!="","",#REF!)</f>
        <v>#REF!</v>
      </c>
      <c r="H34" s="154" t="e">
        <f>+IF(#REF!="","",#REF!)</f>
        <v>#REF!</v>
      </c>
      <c r="I34" s="113" t="e">
        <f>+IF(#REF!="","",#REF!)</f>
        <v>#REF!</v>
      </c>
      <c r="J34" s="113" t="e">
        <f>+IF(#REF!="","",#REF!)</f>
        <v>#REF!</v>
      </c>
      <c r="K34" s="155"/>
      <c r="L34" s="159" t="e">
        <f>+IF(#REF!="","",#REF!)</f>
        <v>#REF!</v>
      </c>
      <c r="M34" s="160" t="e">
        <f>+IF(#REF!="","",#REF!)</f>
        <v>#REF!</v>
      </c>
      <c r="N34" s="159" t="e">
        <f>+IF(#REF!="","",#REF!)</f>
        <v>#REF!</v>
      </c>
      <c r="O34" s="160" t="e">
        <f>+IF(#REF!="","",#REF!)</f>
        <v>#REF!</v>
      </c>
      <c r="P34" s="159" t="e">
        <f>+IF(#REF!="","",#REF!)</f>
        <v>#REF!</v>
      </c>
      <c r="Q34" s="160" t="e">
        <f>+IF(#REF!="","",#REF!)</f>
        <v>#REF!</v>
      </c>
      <c r="R34" s="159" t="e">
        <f>+IF(#REF!="","",#REF!)</f>
        <v>#REF!</v>
      </c>
      <c r="S34" s="160" t="e">
        <f>+IF(#REF!="","",#REF!)</f>
        <v>#REF!</v>
      </c>
      <c r="T34" s="159" t="e">
        <f>+IF(#REF!="","",#REF!)</f>
        <v>#REF!</v>
      </c>
      <c r="U34" s="160" t="e">
        <f>+IF(#REF!="","",#REF!)</f>
        <v>#REF!</v>
      </c>
      <c r="V34" s="158"/>
      <c r="W34" s="158"/>
      <c r="X34" s="158"/>
      <c r="Y34" s="158"/>
      <c r="Z34" s="158"/>
      <c r="AA34" s="158"/>
      <c r="AB34" s="158"/>
      <c r="AC34" s="158"/>
      <c r="AD34" s="158"/>
      <c r="AE34" s="158"/>
      <c r="AF34" s="572"/>
      <c r="AG34" s="117"/>
      <c r="AH34" s="561"/>
      <c r="AI34" s="118"/>
      <c r="AJ34" s="85"/>
      <c r="AK34" s="85"/>
      <c r="AL34" s="85"/>
      <c r="IQ34" s="22"/>
      <c r="IR34" s="100"/>
      <c r="IS34" s="20"/>
    </row>
    <row r="35" spans="1:253" ht="21.75" customHeight="1">
      <c r="A35" s="111"/>
      <c r="B35" s="112">
        <v>28</v>
      </c>
      <c r="C35" s="113" t="e">
        <f>+IF(#REF!="","",#REF!)</f>
        <v>#REF!</v>
      </c>
      <c r="D35" s="113" t="e">
        <f>+IF(#REF!="","",#REF!)</f>
        <v>#REF!</v>
      </c>
      <c r="E35" s="113" t="e">
        <f>+IF(#REF!="","",#REF!)</f>
        <v>#REF!</v>
      </c>
      <c r="F35" s="113" t="e">
        <f>+IF(#REF!="","",#REF!)</f>
        <v>#REF!</v>
      </c>
      <c r="G35" s="113" t="e">
        <f>+IF(#REF!="","",#REF!)</f>
        <v>#REF!</v>
      </c>
      <c r="H35" s="154" t="e">
        <f>+IF(#REF!="","",#REF!)</f>
        <v>#REF!</v>
      </c>
      <c r="I35" s="113" t="e">
        <f>+IF(#REF!="","",#REF!)</f>
        <v>#REF!</v>
      </c>
      <c r="J35" s="113" t="e">
        <f>+IF(#REF!="","",#REF!)</f>
        <v>#REF!</v>
      </c>
      <c r="K35" s="155"/>
      <c r="L35" s="159" t="e">
        <f>+IF(#REF!="","",#REF!)</f>
        <v>#REF!</v>
      </c>
      <c r="M35" s="160" t="e">
        <f>+IF(#REF!="","",#REF!)</f>
        <v>#REF!</v>
      </c>
      <c r="N35" s="159" t="e">
        <f>+IF(#REF!="","",#REF!)</f>
        <v>#REF!</v>
      </c>
      <c r="O35" s="160" t="e">
        <f>+IF(#REF!="","",#REF!)</f>
        <v>#REF!</v>
      </c>
      <c r="P35" s="159" t="e">
        <f>+IF(#REF!="","",#REF!)</f>
        <v>#REF!</v>
      </c>
      <c r="Q35" s="160" t="e">
        <f>+IF(#REF!="","",#REF!)</f>
        <v>#REF!</v>
      </c>
      <c r="R35" s="159" t="e">
        <f>+IF(#REF!="","",#REF!)</f>
        <v>#REF!</v>
      </c>
      <c r="S35" s="160" t="e">
        <f>+IF(#REF!="","",#REF!)</f>
        <v>#REF!</v>
      </c>
      <c r="T35" s="159" t="e">
        <f>+IF(#REF!="","",#REF!)</f>
        <v>#REF!</v>
      </c>
      <c r="U35" s="160" t="e">
        <f>+IF(#REF!="","",#REF!)</f>
        <v>#REF!</v>
      </c>
      <c r="V35" s="158"/>
      <c r="W35" s="158"/>
      <c r="X35" s="158"/>
      <c r="Y35" s="158"/>
      <c r="Z35" s="158"/>
      <c r="AA35" s="158"/>
      <c r="AB35" s="158"/>
      <c r="AC35" s="158"/>
      <c r="AD35" s="158"/>
      <c r="AE35" s="158"/>
      <c r="AF35" s="572"/>
      <c r="AG35" s="117"/>
      <c r="AH35" s="561"/>
      <c r="AI35" s="118"/>
      <c r="AJ35" s="85"/>
      <c r="AK35" s="85"/>
      <c r="AL35" s="85"/>
      <c r="IQ35" s="22"/>
      <c r="IR35" s="100"/>
      <c r="IS35" s="20"/>
    </row>
    <row r="36" spans="1:253" ht="21.75" customHeight="1">
      <c r="A36" s="111"/>
      <c r="B36" s="112">
        <v>29</v>
      </c>
      <c r="C36" s="113" t="e">
        <f>+IF(#REF!="","",#REF!)</f>
        <v>#REF!</v>
      </c>
      <c r="D36" s="113" t="e">
        <f>+IF(#REF!="","",#REF!)</f>
        <v>#REF!</v>
      </c>
      <c r="E36" s="113" t="e">
        <f>+IF(#REF!="","",#REF!)</f>
        <v>#REF!</v>
      </c>
      <c r="F36" s="113" t="e">
        <f>+IF(#REF!="","",#REF!)</f>
        <v>#REF!</v>
      </c>
      <c r="G36" s="113" t="e">
        <f>+IF(#REF!="","",#REF!)</f>
        <v>#REF!</v>
      </c>
      <c r="H36" s="154" t="e">
        <f>+IF(#REF!="","",#REF!)</f>
        <v>#REF!</v>
      </c>
      <c r="I36" s="113" t="e">
        <f>+IF(#REF!="","",#REF!)</f>
        <v>#REF!</v>
      </c>
      <c r="J36" s="113" t="e">
        <f>+IF(#REF!="","",#REF!)</f>
        <v>#REF!</v>
      </c>
      <c r="K36" s="155"/>
      <c r="L36" s="159" t="e">
        <f>+IF(#REF!="","",#REF!)</f>
        <v>#REF!</v>
      </c>
      <c r="M36" s="160" t="e">
        <f>+IF(#REF!="","",#REF!)</f>
        <v>#REF!</v>
      </c>
      <c r="N36" s="159" t="e">
        <f>+IF(#REF!="","",#REF!)</f>
        <v>#REF!</v>
      </c>
      <c r="O36" s="160" t="e">
        <f>+IF(#REF!="","",#REF!)</f>
        <v>#REF!</v>
      </c>
      <c r="P36" s="159" t="e">
        <f>+IF(#REF!="","",#REF!)</f>
        <v>#REF!</v>
      </c>
      <c r="Q36" s="160" t="e">
        <f>+IF(#REF!="","",#REF!)</f>
        <v>#REF!</v>
      </c>
      <c r="R36" s="159" t="e">
        <f>+IF(#REF!="","",#REF!)</f>
        <v>#REF!</v>
      </c>
      <c r="S36" s="160" t="e">
        <f>+IF(#REF!="","",#REF!)</f>
        <v>#REF!</v>
      </c>
      <c r="T36" s="159" t="e">
        <f>+IF(#REF!="","",#REF!)</f>
        <v>#REF!</v>
      </c>
      <c r="U36" s="160" t="e">
        <f>+IF(#REF!="","",#REF!)</f>
        <v>#REF!</v>
      </c>
      <c r="V36" s="158"/>
      <c r="W36" s="158"/>
      <c r="X36" s="158"/>
      <c r="Y36" s="158"/>
      <c r="Z36" s="158"/>
      <c r="AA36" s="158"/>
      <c r="AB36" s="158"/>
      <c r="AC36" s="158"/>
      <c r="AD36" s="158"/>
      <c r="AE36" s="158"/>
      <c r="AF36" s="572"/>
      <c r="AG36" s="117"/>
      <c r="AH36" s="561"/>
      <c r="AI36" s="118"/>
      <c r="AJ36" s="85"/>
      <c r="AK36" s="85"/>
      <c r="AL36" s="85"/>
      <c r="IQ36" s="22"/>
      <c r="IR36" s="100"/>
      <c r="IS36" s="20"/>
    </row>
    <row r="37" spans="1:253" ht="21.75" customHeight="1">
      <c r="A37" s="111"/>
      <c r="B37" s="112">
        <v>30</v>
      </c>
      <c r="C37" s="113" t="e">
        <f>+IF(#REF!="","",#REF!)</f>
        <v>#REF!</v>
      </c>
      <c r="D37" s="113" t="e">
        <f>+IF(#REF!="","",#REF!)</f>
        <v>#REF!</v>
      </c>
      <c r="E37" s="113" t="e">
        <f>+IF(#REF!="","",#REF!)</f>
        <v>#REF!</v>
      </c>
      <c r="F37" s="113" t="e">
        <f>+IF(#REF!="","",#REF!)</f>
        <v>#REF!</v>
      </c>
      <c r="G37" s="113" t="e">
        <f>+IF(#REF!="","",#REF!)</f>
        <v>#REF!</v>
      </c>
      <c r="H37" s="154" t="e">
        <f>+IF(#REF!="","",#REF!)</f>
        <v>#REF!</v>
      </c>
      <c r="I37" s="113" t="e">
        <f>+IF(#REF!="","",#REF!)</f>
        <v>#REF!</v>
      </c>
      <c r="J37" s="113" t="e">
        <f>+IF(#REF!="","",#REF!)</f>
        <v>#REF!</v>
      </c>
      <c r="K37" s="155"/>
      <c r="L37" s="159" t="e">
        <f>+IF(#REF!="","",#REF!)</f>
        <v>#REF!</v>
      </c>
      <c r="M37" s="160" t="e">
        <f>+IF(#REF!="","",#REF!)</f>
        <v>#REF!</v>
      </c>
      <c r="N37" s="159" t="e">
        <f>+IF(#REF!="","",#REF!)</f>
        <v>#REF!</v>
      </c>
      <c r="O37" s="160" t="e">
        <f>+IF(#REF!="","",#REF!)</f>
        <v>#REF!</v>
      </c>
      <c r="P37" s="159" t="e">
        <f>+IF(#REF!="","",#REF!)</f>
        <v>#REF!</v>
      </c>
      <c r="Q37" s="160" t="e">
        <f>+IF(#REF!="","",#REF!)</f>
        <v>#REF!</v>
      </c>
      <c r="R37" s="159" t="e">
        <f>+IF(#REF!="","",#REF!)</f>
        <v>#REF!</v>
      </c>
      <c r="S37" s="160" t="e">
        <f>+IF(#REF!="","",#REF!)</f>
        <v>#REF!</v>
      </c>
      <c r="T37" s="159" t="e">
        <f>+IF(#REF!="","",#REF!)</f>
        <v>#REF!</v>
      </c>
      <c r="U37" s="160" t="e">
        <f>+IF(#REF!="","",#REF!)</f>
        <v>#REF!</v>
      </c>
      <c r="V37" s="158"/>
      <c r="W37" s="158"/>
      <c r="X37" s="158"/>
      <c r="Y37" s="158"/>
      <c r="Z37" s="158"/>
      <c r="AA37" s="158"/>
      <c r="AB37" s="158"/>
      <c r="AC37" s="158"/>
      <c r="AD37" s="158"/>
      <c r="AE37" s="158"/>
      <c r="AF37" s="572"/>
      <c r="AG37" s="117"/>
      <c r="AH37" s="561"/>
      <c r="AI37" s="118"/>
      <c r="AJ37" s="85"/>
      <c r="AK37" s="85"/>
      <c r="AL37" s="85"/>
      <c r="IQ37" s="22"/>
      <c r="IR37" s="100"/>
      <c r="IS37" s="20"/>
    </row>
    <row r="38" spans="1:253" ht="21.75" customHeight="1">
      <c r="A38" s="111"/>
      <c r="B38" s="112">
        <v>31</v>
      </c>
      <c r="C38" s="113" t="e">
        <f>+IF(#REF!="","",#REF!)</f>
        <v>#REF!</v>
      </c>
      <c r="D38" s="113" t="e">
        <f>+IF(#REF!="","",#REF!)</f>
        <v>#REF!</v>
      </c>
      <c r="E38" s="113" t="e">
        <f>+IF(#REF!="","",#REF!)</f>
        <v>#REF!</v>
      </c>
      <c r="F38" s="113" t="e">
        <f>+IF(#REF!="","",#REF!)</f>
        <v>#REF!</v>
      </c>
      <c r="G38" s="113" t="e">
        <f>+IF(#REF!="","",#REF!)</f>
        <v>#REF!</v>
      </c>
      <c r="H38" s="154" t="e">
        <f>+IF(#REF!="","",#REF!)</f>
        <v>#REF!</v>
      </c>
      <c r="I38" s="113" t="e">
        <f>+IF(#REF!="","",#REF!)</f>
        <v>#REF!</v>
      </c>
      <c r="J38" s="113" t="e">
        <f>+IF(#REF!="","",#REF!)</f>
        <v>#REF!</v>
      </c>
      <c r="K38" s="155"/>
      <c r="L38" s="159" t="e">
        <f>+IF(#REF!="","",#REF!)</f>
        <v>#REF!</v>
      </c>
      <c r="M38" s="160" t="e">
        <f>+IF(#REF!="","",#REF!)</f>
        <v>#REF!</v>
      </c>
      <c r="N38" s="159" t="e">
        <f>+IF(#REF!="","",#REF!)</f>
        <v>#REF!</v>
      </c>
      <c r="O38" s="160" t="e">
        <f>+IF(#REF!="","",#REF!)</f>
        <v>#REF!</v>
      </c>
      <c r="P38" s="159" t="e">
        <f>+IF(#REF!="","",#REF!)</f>
        <v>#REF!</v>
      </c>
      <c r="Q38" s="160" t="e">
        <f>+IF(#REF!="","",#REF!)</f>
        <v>#REF!</v>
      </c>
      <c r="R38" s="159" t="e">
        <f>+IF(#REF!="","",#REF!)</f>
        <v>#REF!</v>
      </c>
      <c r="S38" s="160" t="e">
        <f>+IF(#REF!="","",#REF!)</f>
        <v>#REF!</v>
      </c>
      <c r="T38" s="159" t="e">
        <f>+IF(#REF!="","",#REF!)</f>
        <v>#REF!</v>
      </c>
      <c r="U38" s="160" t="e">
        <f>+IF(#REF!="","",#REF!)</f>
        <v>#REF!</v>
      </c>
      <c r="V38" s="158"/>
      <c r="W38" s="158"/>
      <c r="X38" s="158"/>
      <c r="Y38" s="158"/>
      <c r="Z38" s="158"/>
      <c r="AA38" s="158"/>
      <c r="AB38" s="158"/>
      <c r="AC38" s="158"/>
      <c r="AD38" s="158"/>
      <c r="AE38" s="158"/>
      <c r="AF38" s="572"/>
      <c r="AG38" s="117"/>
      <c r="AH38" s="561"/>
      <c r="AI38" s="118"/>
      <c r="AJ38" s="85"/>
      <c r="AK38" s="85"/>
      <c r="AL38" s="85"/>
      <c r="IQ38" s="22"/>
      <c r="IR38" s="100"/>
      <c r="IS38" s="20"/>
    </row>
    <row r="39" spans="1:253" ht="21.75" customHeight="1">
      <c r="A39" s="111"/>
      <c r="B39" s="112">
        <v>32</v>
      </c>
      <c r="C39" s="113" t="e">
        <f>+IF(#REF!="","",#REF!)</f>
        <v>#REF!</v>
      </c>
      <c r="D39" s="113" t="e">
        <f>+IF(#REF!="","",#REF!)</f>
        <v>#REF!</v>
      </c>
      <c r="E39" s="113" t="e">
        <f>+IF(#REF!="","",#REF!)</f>
        <v>#REF!</v>
      </c>
      <c r="F39" s="113" t="e">
        <f>+IF(#REF!="","",#REF!)</f>
        <v>#REF!</v>
      </c>
      <c r="G39" s="113" t="e">
        <f>+IF(#REF!="","",#REF!)</f>
        <v>#REF!</v>
      </c>
      <c r="H39" s="154" t="e">
        <f>+IF(#REF!="","",#REF!)</f>
        <v>#REF!</v>
      </c>
      <c r="I39" s="113" t="e">
        <f>+IF(#REF!="","",#REF!)</f>
        <v>#REF!</v>
      </c>
      <c r="J39" s="113" t="e">
        <f>+IF(#REF!="","",#REF!)</f>
        <v>#REF!</v>
      </c>
      <c r="K39" s="155"/>
      <c r="L39" s="159" t="e">
        <f>+IF(#REF!="","",#REF!)</f>
        <v>#REF!</v>
      </c>
      <c r="M39" s="160" t="e">
        <f>+IF(#REF!="","",#REF!)</f>
        <v>#REF!</v>
      </c>
      <c r="N39" s="159" t="e">
        <f>+IF(#REF!="","",#REF!)</f>
        <v>#REF!</v>
      </c>
      <c r="O39" s="160" t="e">
        <f>+IF(#REF!="","",#REF!)</f>
        <v>#REF!</v>
      </c>
      <c r="P39" s="159" t="e">
        <f>+IF(#REF!="","",#REF!)</f>
        <v>#REF!</v>
      </c>
      <c r="Q39" s="160" t="e">
        <f>+IF(#REF!="","",#REF!)</f>
        <v>#REF!</v>
      </c>
      <c r="R39" s="159" t="e">
        <f>+IF(#REF!="","",#REF!)</f>
        <v>#REF!</v>
      </c>
      <c r="S39" s="160" t="e">
        <f>+IF(#REF!="","",#REF!)</f>
        <v>#REF!</v>
      </c>
      <c r="T39" s="159" t="e">
        <f>+IF(#REF!="","",#REF!)</f>
        <v>#REF!</v>
      </c>
      <c r="U39" s="160" t="e">
        <f>+IF(#REF!="","",#REF!)</f>
        <v>#REF!</v>
      </c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572"/>
      <c r="AG39" s="117"/>
      <c r="AH39" s="561"/>
      <c r="AI39" s="118"/>
      <c r="AJ39" s="85"/>
      <c r="AK39" s="85"/>
      <c r="AL39" s="85"/>
      <c r="IQ39" s="22"/>
      <c r="IR39" s="100"/>
      <c r="IS39" s="20"/>
    </row>
    <row r="40" spans="1:253" ht="21.75" customHeight="1">
      <c r="A40" s="111"/>
      <c r="B40" s="112">
        <v>33</v>
      </c>
      <c r="C40" s="113" t="e">
        <f>+IF(#REF!="","",#REF!)</f>
        <v>#REF!</v>
      </c>
      <c r="D40" s="113" t="e">
        <f>+IF(#REF!="","",#REF!)</f>
        <v>#REF!</v>
      </c>
      <c r="E40" s="113" t="e">
        <f>+IF(#REF!="","",#REF!)</f>
        <v>#REF!</v>
      </c>
      <c r="F40" s="113" t="e">
        <f>+IF(#REF!="","",#REF!)</f>
        <v>#REF!</v>
      </c>
      <c r="G40" s="113" t="e">
        <f>+IF(#REF!="","",#REF!)</f>
        <v>#REF!</v>
      </c>
      <c r="H40" s="154" t="e">
        <f>+IF(#REF!="","",#REF!)</f>
        <v>#REF!</v>
      </c>
      <c r="I40" s="113" t="e">
        <f>+IF(#REF!="","",#REF!)</f>
        <v>#REF!</v>
      </c>
      <c r="J40" s="113" t="e">
        <f>+IF(#REF!="","",#REF!)</f>
        <v>#REF!</v>
      </c>
      <c r="K40" s="155"/>
      <c r="L40" s="159" t="e">
        <f>+IF(#REF!="","",#REF!)</f>
        <v>#REF!</v>
      </c>
      <c r="M40" s="160" t="e">
        <f>+IF(#REF!="","",#REF!)</f>
        <v>#REF!</v>
      </c>
      <c r="N40" s="159" t="e">
        <f>+IF(#REF!="","",#REF!)</f>
        <v>#REF!</v>
      </c>
      <c r="O40" s="160" t="e">
        <f>+IF(#REF!="","",#REF!)</f>
        <v>#REF!</v>
      </c>
      <c r="P40" s="159" t="e">
        <f>+IF(#REF!="","",#REF!)</f>
        <v>#REF!</v>
      </c>
      <c r="Q40" s="160" t="e">
        <f>+IF(#REF!="","",#REF!)</f>
        <v>#REF!</v>
      </c>
      <c r="R40" s="159" t="e">
        <f>+IF(#REF!="","",#REF!)</f>
        <v>#REF!</v>
      </c>
      <c r="S40" s="160" t="e">
        <f>+IF(#REF!="","",#REF!)</f>
        <v>#REF!</v>
      </c>
      <c r="T40" s="159" t="e">
        <f>+IF(#REF!="","",#REF!)</f>
        <v>#REF!</v>
      </c>
      <c r="U40" s="160" t="e">
        <f>+IF(#REF!="","",#REF!)</f>
        <v>#REF!</v>
      </c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572"/>
      <c r="AG40" s="117"/>
      <c r="AH40" s="561"/>
      <c r="AI40" s="118"/>
      <c r="AJ40" s="85"/>
      <c r="AK40" s="85"/>
      <c r="AL40" s="85"/>
      <c r="IQ40" s="22"/>
      <c r="IR40" s="100"/>
      <c r="IS40" s="20"/>
    </row>
    <row r="41" spans="1:253" ht="21.75" customHeight="1">
      <c r="A41" s="111"/>
      <c r="B41" s="112">
        <v>34</v>
      </c>
      <c r="C41" s="113" t="e">
        <f>+IF(#REF!="","",#REF!)</f>
        <v>#REF!</v>
      </c>
      <c r="D41" s="113" t="e">
        <f>+IF(#REF!="","",#REF!)</f>
        <v>#REF!</v>
      </c>
      <c r="E41" s="113" t="e">
        <f>+IF(#REF!="","",#REF!)</f>
        <v>#REF!</v>
      </c>
      <c r="F41" s="113" t="e">
        <f>+IF(#REF!="","",#REF!)</f>
        <v>#REF!</v>
      </c>
      <c r="G41" s="113" t="e">
        <f>+IF(#REF!="","",#REF!)</f>
        <v>#REF!</v>
      </c>
      <c r="H41" s="154" t="e">
        <f>+IF(#REF!="","",#REF!)</f>
        <v>#REF!</v>
      </c>
      <c r="I41" s="113" t="e">
        <f>+IF(#REF!="","",#REF!)</f>
        <v>#REF!</v>
      </c>
      <c r="J41" s="113" t="e">
        <f>+IF(#REF!="","",#REF!)</f>
        <v>#REF!</v>
      </c>
      <c r="K41" s="155"/>
      <c r="L41" s="159" t="e">
        <f>+IF(#REF!="","",#REF!)</f>
        <v>#REF!</v>
      </c>
      <c r="M41" s="160" t="e">
        <f>+IF(#REF!="","",#REF!)</f>
        <v>#REF!</v>
      </c>
      <c r="N41" s="159" t="e">
        <f>+IF(#REF!="","",#REF!)</f>
        <v>#REF!</v>
      </c>
      <c r="O41" s="160" t="e">
        <f>+IF(#REF!="","",#REF!)</f>
        <v>#REF!</v>
      </c>
      <c r="P41" s="159" t="e">
        <f>+IF(#REF!="","",#REF!)</f>
        <v>#REF!</v>
      </c>
      <c r="Q41" s="160" t="e">
        <f>+IF(#REF!="","",#REF!)</f>
        <v>#REF!</v>
      </c>
      <c r="R41" s="159" t="e">
        <f>+IF(#REF!="","",#REF!)</f>
        <v>#REF!</v>
      </c>
      <c r="S41" s="160" t="e">
        <f>+IF(#REF!="","",#REF!)</f>
        <v>#REF!</v>
      </c>
      <c r="T41" s="159" t="e">
        <f>+IF(#REF!="","",#REF!)</f>
        <v>#REF!</v>
      </c>
      <c r="U41" s="160" t="e">
        <f>+IF(#REF!="","",#REF!)</f>
        <v>#REF!</v>
      </c>
      <c r="V41" s="158"/>
      <c r="W41" s="158"/>
      <c r="X41" s="158"/>
      <c r="Y41" s="158"/>
      <c r="Z41" s="158"/>
      <c r="AA41" s="158"/>
      <c r="AB41" s="158"/>
      <c r="AC41" s="158"/>
      <c r="AD41" s="158"/>
      <c r="AE41" s="158"/>
      <c r="AF41" s="572"/>
      <c r="AG41" s="117"/>
      <c r="AH41" s="561"/>
      <c r="AI41" s="118"/>
      <c r="AJ41" s="85"/>
      <c r="AK41" s="85"/>
      <c r="AL41" s="85"/>
      <c r="IQ41" s="22"/>
      <c r="IR41" s="100"/>
      <c r="IS41" s="20"/>
    </row>
    <row r="42" spans="1:253" ht="21.75" customHeight="1">
      <c r="A42" s="111"/>
      <c r="B42" s="112">
        <v>35</v>
      </c>
      <c r="C42" s="113" t="e">
        <f>+IF(#REF!="","",#REF!)</f>
        <v>#REF!</v>
      </c>
      <c r="D42" s="113" t="e">
        <f>+IF(#REF!="","",#REF!)</f>
        <v>#REF!</v>
      </c>
      <c r="E42" s="113" t="e">
        <f>+IF(#REF!="","",#REF!)</f>
        <v>#REF!</v>
      </c>
      <c r="F42" s="113" t="e">
        <f>+IF(#REF!="","",#REF!)</f>
        <v>#REF!</v>
      </c>
      <c r="G42" s="113" t="e">
        <f>+IF(#REF!="","",#REF!)</f>
        <v>#REF!</v>
      </c>
      <c r="H42" s="154" t="e">
        <f>+IF(#REF!="","",#REF!)</f>
        <v>#REF!</v>
      </c>
      <c r="I42" s="113" t="e">
        <f>+IF(#REF!="","",#REF!)</f>
        <v>#REF!</v>
      </c>
      <c r="J42" s="113" t="e">
        <f>+IF(#REF!="","",#REF!)</f>
        <v>#REF!</v>
      </c>
      <c r="K42" s="155"/>
      <c r="L42" s="159" t="e">
        <f>+IF(#REF!="","",#REF!)</f>
        <v>#REF!</v>
      </c>
      <c r="M42" s="160" t="e">
        <f>+IF(#REF!="","",#REF!)</f>
        <v>#REF!</v>
      </c>
      <c r="N42" s="159" t="e">
        <f>+IF(#REF!="","",#REF!)</f>
        <v>#REF!</v>
      </c>
      <c r="O42" s="160" t="e">
        <f>+IF(#REF!="","",#REF!)</f>
        <v>#REF!</v>
      </c>
      <c r="P42" s="159" t="e">
        <f>+IF(#REF!="","",#REF!)</f>
        <v>#REF!</v>
      </c>
      <c r="Q42" s="160" t="e">
        <f>+IF(#REF!="","",#REF!)</f>
        <v>#REF!</v>
      </c>
      <c r="R42" s="159" t="e">
        <f>+IF(#REF!="","",#REF!)</f>
        <v>#REF!</v>
      </c>
      <c r="S42" s="160" t="e">
        <f>+IF(#REF!="","",#REF!)</f>
        <v>#REF!</v>
      </c>
      <c r="T42" s="159" t="e">
        <f>+IF(#REF!="","",#REF!)</f>
        <v>#REF!</v>
      </c>
      <c r="U42" s="160" t="e">
        <f>+IF(#REF!="","",#REF!)</f>
        <v>#REF!</v>
      </c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572"/>
      <c r="AG42" s="117"/>
      <c r="AH42" s="561"/>
      <c r="AI42" s="118"/>
      <c r="AJ42" s="85"/>
      <c r="AK42" s="85"/>
      <c r="AL42" s="85"/>
      <c r="IQ42" s="22"/>
      <c r="IR42" s="100"/>
      <c r="IS42" s="20"/>
    </row>
    <row r="43" spans="1:253" ht="21.75" customHeight="1">
      <c r="A43" s="111"/>
      <c r="B43" s="112">
        <v>36</v>
      </c>
      <c r="C43" s="113" t="e">
        <f>+IF(#REF!="","",#REF!)</f>
        <v>#REF!</v>
      </c>
      <c r="D43" s="113" t="e">
        <f>+IF(#REF!="","",#REF!)</f>
        <v>#REF!</v>
      </c>
      <c r="E43" s="113" t="e">
        <f>+IF(#REF!="","",#REF!)</f>
        <v>#REF!</v>
      </c>
      <c r="F43" s="113" t="e">
        <f>+IF(#REF!="","",#REF!)</f>
        <v>#REF!</v>
      </c>
      <c r="G43" s="113" t="e">
        <f>+IF(#REF!="","",#REF!)</f>
        <v>#REF!</v>
      </c>
      <c r="H43" s="154" t="e">
        <f>+IF(#REF!="","",#REF!)</f>
        <v>#REF!</v>
      </c>
      <c r="I43" s="113" t="e">
        <f>+IF(#REF!="","",#REF!)</f>
        <v>#REF!</v>
      </c>
      <c r="J43" s="113" t="e">
        <f>+IF(#REF!="","",#REF!)</f>
        <v>#REF!</v>
      </c>
      <c r="K43" s="155"/>
      <c r="L43" s="159" t="e">
        <f>+IF(#REF!="","",#REF!)</f>
        <v>#REF!</v>
      </c>
      <c r="M43" s="160" t="e">
        <f>+IF(#REF!="","",#REF!)</f>
        <v>#REF!</v>
      </c>
      <c r="N43" s="159" t="e">
        <f>+IF(#REF!="","",#REF!)</f>
        <v>#REF!</v>
      </c>
      <c r="O43" s="160" t="e">
        <f>+IF(#REF!="","",#REF!)</f>
        <v>#REF!</v>
      </c>
      <c r="P43" s="159" t="e">
        <f>+IF(#REF!="","",#REF!)</f>
        <v>#REF!</v>
      </c>
      <c r="Q43" s="160" t="e">
        <f>+IF(#REF!="","",#REF!)</f>
        <v>#REF!</v>
      </c>
      <c r="R43" s="159" t="e">
        <f>+IF(#REF!="","",#REF!)</f>
        <v>#REF!</v>
      </c>
      <c r="S43" s="160" t="e">
        <f>+IF(#REF!="","",#REF!)</f>
        <v>#REF!</v>
      </c>
      <c r="T43" s="159" t="e">
        <f>+IF(#REF!="","",#REF!)</f>
        <v>#REF!</v>
      </c>
      <c r="U43" s="160" t="e">
        <f>+IF(#REF!="","",#REF!)</f>
        <v>#REF!</v>
      </c>
      <c r="V43" s="158"/>
      <c r="W43" s="158"/>
      <c r="X43" s="158"/>
      <c r="Y43" s="158"/>
      <c r="Z43" s="158"/>
      <c r="AA43" s="158"/>
      <c r="AB43" s="158"/>
      <c r="AC43" s="158"/>
      <c r="AD43" s="158"/>
      <c r="AE43" s="158"/>
      <c r="AF43" s="572"/>
      <c r="AG43" s="117"/>
      <c r="AH43" s="561"/>
      <c r="AI43" s="118"/>
      <c r="AJ43" s="85"/>
      <c r="AK43" s="85"/>
      <c r="AL43" s="85"/>
      <c r="IQ43" s="22"/>
      <c r="IR43" s="100"/>
      <c r="IS43" s="20"/>
    </row>
    <row r="44" spans="1:253" ht="21.75" customHeight="1">
      <c r="A44" s="111"/>
      <c r="B44" s="112">
        <v>37</v>
      </c>
      <c r="C44" s="113" t="e">
        <f>+IF(#REF!="","",#REF!)</f>
        <v>#REF!</v>
      </c>
      <c r="D44" s="113" t="e">
        <f>+IF(#REF!="","",#REF!)</f>
        <v>#REF!</v>
      </c>
      <c r="E44" s="113" t="e">
        <f>+IF(#REF!="","",#REF!)</f>
        <v>#REF!</v>
      </c>
      <c r="F44" s="113" t="e">
        <f>+IF(#REF!="","",#REF!)</f>
        <v>#REF!</v>
      </c>
      <c r="G44" s="113" t="e">
        <f>+IF(#REF!="","",#REF!)</f>
        <v>#REF!</v>
      </c>
      <c r="H44" s="154" t="e">
        <f>+IF(#REF!="","",#REF!)</f>
        <v>#REF!</v>
      </c>
      <c r="I44" s="113" t="e">
        <f>+IF(#REF!="","",#REF!)</f>
        <v>#REF!</v>
      </c>
      <c r="J44" s="113" t="e">
        <f>+IF(#REF!="","",#REF!)</f>
        <v>#REF!</v>
      </c>
      <c r="K44" s="155"/>
      <c r="L44" s="159" t="e">
        <f>+IF(#REF!="","",#REF!)</f>
        <v>#REF!</v>
      </c>
      <c r="M44" s="160" t="e">
        <f>+IF(#REF!="","",#REF!)</f>
        <v>#REF!</v>
      </c>
      <c r="N44" s="159" t="e">
        <f>+IF(#REF!="","",#REF!)</f>
        <v>#REF!</v>
      </c>
      <c r="O44" s="160" t="e">
        <f>+IF(#REF!="","",#REF!)</f>
        <v>#REF!</v>
      </c>
      <c r="P44" s="159" t="e">
        <f>+IF(#REF!="","",#REF!)</f>
        <v>#REF!</v>
      </c>
      <c r="Q44" s="160" t="e">
        <f>+IF(#REF!="","",#REF!)</f>
        <v>#REF!</v>
      </c>
      <c r="R44" s="159" t="e">
        <f>+IF(#REF!="","",#REF!)</f>
        <v>#REF!</v>
      </c>
      <c r="S44" s="160" t="e">
        <f>+IF(#REF!="","",#REF!)</f>
        <v>#REF!</v>
      </c>
      <c r="T44" s="159" t="e">
        <f>+IF(#REF!="","",#REF!)</f>
        <v>#REF!</v>
      </c>
      <c r="U44" s="160" t="e">
        <f>+IF(#REF!="","",#REF!)</f>
        <v>#REF!</v>
      </c>
      <c r="V44" s="158"/>
      <c r="W44" s="158"/>
      <c r="X44" s="158"/>
      <c r="Y44" s="158"/>
      <c r="Z44" s="158"/>
      <c r="AA44" s="158"/>
      <c r="AB44" s="158"/>
      <c r="AC44" s="158"/>
      <c r="AD44" s="158"/>
      <c r="AE44" s="158"/>
      <c r="AF44" s="572"/>
      <c r="AG44" s="117"/>
      <c r="AH44" s="561"/>
      <c r="AI44" s="118"/>
      <c r="AJ44" s="85"/>
      <c r="AK44" s="85"/>
      <c r="AL44" s="85"/>
      <c r="IQ44" s="22"/>
      <c r="IR44" s="100"/>
      <c r="IS44" s="20"/>
    </row>
    <row r="45" spans="1:253" ht="21.75" customHeight="1">
      <c r="A45" s="111"/>
      <c r="B45" s="112">
        <v>38</v>
      </c>
      <c r="C45" s="113" t="e">
        <f>+IF(#REF!="","",#REF!)</f>
        <v>#REF!</v>
      </c>
      <c r="D45" s="113" t="e">
        <f>+IF(#REF!="","",#REF!)</f>
        <v>#REF!</v>
      </c>
      <c r="E45" s="113" t="e">
        <f>+IF(#REF!="","",#REF!)</f>
        <v>#REF!</v>
      </c>
      <c r="F45" s="113" t="e">
        <f>+IF(#REF!="","",#REF!)</f>
        <v>#REF!</v>
      </c>
      <c r="G45" s="113" t="e">
        <f>+IF(#REF!="","",#REF!)</f>
        <v>#REF!</v>
      </c>
      <c r="H45" s="154" t="e">
        <f>+IF(#REF!="","",#REF!)</f>
        <v>#REF!</v>
      </c>
      <c r="I45" s="113" t="e">
        <f>+IF(#REF!="","",#REF!)</f>
        <v>#REF!</v>
      </c>
      <c r="J45" s="113" t="e">
        <f>+IF(#REF!="","",#REF!)</f>
        <v>#REF!</v>
      </c>
      <c r="K45" s="155"/>
      <c r="L45" s="159" t="e">
        <f>+IF(#REF!="","",#REF!)</f>
        <v>#REF!</v>
      </c>
      <c r="M45" s="160" t="e">
        <f>+IF(#REF!="","",#REF!)</f>
        <v>#REF!</v>
      </c>
      <c r="N45" s="159" t="e">
        <f>+IF(#REF!="","",#REF!)</f>
        <v>#REF!</v>
      </c>
      <c r="O45" s="160" t="e">
        <f>+IF(#REF!="","",#REF!)</f>
        <v>#REF!</v>
      </c>
      <c r="P45" s="159" t="e">
        <f>+IF(#REF!="","",#REF!)</f>
        <v>#REF!</v>
      </c>
      <c r="Q45" s="160" t="e">
        <f>+IF(#REF!="","",#REF!)</f>
        <v>#REF!</v>
      </c>
      <c r="R45" s="159" t="e">
        <f>+IF(#REF!="","",#REF!)</f>
        <v>#REF!</v>
      </c>
      <c r="S45" s="160" t="e">
        <f>+IF(#REF!="","",#REF!)</f>
        <v>#REF!</v>
      </c>
      <c r="T45" s="159" t="e">
        <f>+IF(#REF!="","",#REF!)</f>
        <v>#REF!</v>
      </c>
      <c r="U45" s="160" t="e">
        <f>+IF(#REF!="","",#REF!)</f>
        <v>#REF!</v>
      </c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572"/>
      <c r="AG45" s="117"/>
      <c r="AH45" s="561"/>
      <c r="AI45" s="118"/>
      <c r="AJ45" s="85"/>
      <c r="AK45" s="85"/>
      <c r="AL45" s="85"/>
      <c r="IQ45" s="22"/>
      <c r="IR45" s="100"/>
      <c r="IS45" s="20"/>
    </row>
    <row r="46" spans="1:253" ht="21.75" customHeight="1">
      <c r="A46" s="111"/>
      <c r="B46" s="112">
        <v>39</v>
      </c>
      <c r="C46" s="113" t="e">
        <f>+IF(#REF!="","",#REF!)</f>
        <v>#REF!</v>
      </c>
      <c r="D46" s="113" t="e">
        <f>+IF(#REF!="","",#REF!)</f>
        <v>#REF!</v>
      </c>
      <c r="E46" s="113" t="e">
        <f>+IF(#REF!="","",#REF!)</f>
        <v>#REF!</v>
      </c>
      <c r="F46" s="113" t="e">
        <f>+IF(#REF!="","",#REF!)</f>
        <v>#REF!</v>
      </c>
      <c r="G46" s="113" t="e">
        <f>+IF(#REF!="","",#REF!)</f>
        <v>#REF!</v>
      </c>
      <c r="H46" s="154" t="e">
        <f>+IF(#REF!="","",#REF!)</f>
        <v>#REF!</v>
      </c>
      <c r="I46" s="113" t="e">
        <f>+IF(#REF!="","",#REF!)</f>
        <v>#REF!</v>
      </c>
      <c r="J46" s="113" t="e">
        <f>+IF(#REF!="","",#REF!)</f>
        <v>#REF!</v>
      </c>
      <c r="K46" s="155"/>
      <c r="L46" s="159" t="e">
        <f>+IF(#REF!="","",#REF!)</f>
        <v>#REF!</v>
      </c>
      <c r="M46" s="160" t="e">
        <f>+IF(#REF!="","",#REF!)</f>
        <v>#REF!</v>
      </c>
      <c r="N46" s="159" t="e">
        <f>+IF(#REF!="","",#REF!)</f>
        <v>#REF!</v>
      </c>
      <c r="O46" s="160" t="e">
        <f>+IF(#REF!="","",#REF!)</f>
        <v>#REF!</v>
      </c>
      <c r="P46" s="159" t="e">
        <f>+IF(#REF!="","",#REF!)</f>
        <v>#REF!</v>
      </c>
      <c r="Q46" s="160" t="e">
        <f>+IF(#REF!="","",#REF!)</f>
        <v>#REF!</v>
      </c>
      <c r="R46" s="159" t="e">
        <f>+IF(#REF!="","",#REF!)</f>
        <v>#REF!</v>
      </c>
      <c r="S46" s="160" t="e">
        <f>+IF(#REF!="","",#REF!)</f>
        <v>#REF!</v>
      </c>
      <c r="T46" s="159" t="e">
        <f>+IF(#REF!="","",#REF!)</f>
        <v>#REF!</v>
      </c>
      <c r="U46" s="160" t="e">
        <f>+IF(#REF!="","",#REF!)</f>
        <v>#REF!</v>
      </c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572"/>
      <c r="AG46" s="117"/>
      <c r="AH46" s="561"/>
      <c r="AI46" s="118"/>
      <c r="AJ46" s="85"/>
      <c r="AK46" s="85"/>
      <c r="AL46" s="85"/>
      <c r="IQ46" s="22"/>
      <c r="IR46" s="100"/>
      <c r="IS46" s="20"/>
    </row>
    <row r="47" spans="1:253" ht="21.75" customHeight="1">
      <c r="A47" s="111"/>
      <c r="B47" s="112">
        <v>40</v>
      </c>
      <c r="C47" s="113" t="e">
        <f>+IF(#REF!="","",#REF!)</f>
        <v>#REF!</v>
      </c>
      <c r="D47" s="113" t="e">
        <f>+IF(#REF!="","",#REF!)</f>
        <v>#REF!</v>
      </c>
      <c r="E47" s="113" t="e">
        <f>+IF(#REF!="","",#REF!)</f>
        <v>#REF!</v>
      </c>
      <c r="F47" s="113" t="e">
        <f>+IF(#REF!="","",#REF!)</f>
        <v>#REF!</v>
      </c>
      <c r="G47" s="113" t="e">
        <f>+IF(#REF!="","",#REF!)</f>
        <v>#REF!</v>
      </c>
      <c r="H47" s="154" t="e">
        <f>+IF(#REF!="","",#REF!)</f>
        <v>#REF!</v>
      </c>
      <c r="I47" s="113" t="e">
        <f>+IF(#REF!="","",#REF!)</f>
        <v>#REF!</v>
      </c>
      <c r="J47" s="113" t="e">
        <f>+IF(#REF!="","",#REF!)</f>
        <v>#REF!</v>
      </c>
      <c r="K47" s="155"/>
      <c r="L47" s="159" t="e">
        <f>+IF(#REF!="","",#REF!)</f>
        <v>#REF!</v>
      </c>
      <c r="M47" s="160" t="e">
        <f>+IF(#REF!="","",#REF!)</f>
        <v>#REF!</v>
      </c>
      <c r="N47" s="159" t="e">
        <f>+IF(#REF!="","",#REF!)</f>
        <v>#REF!</v>
      </c>
      <c r="O47" s="160" t="e">
        <f>+IF(#REF!="","",#REF!)</f>
        <v>#REF!</v>
      </c>
      <c r="P47" s="159" t="e">
        <f>+IF(#REF!="","",#REF!)</f>
        <v>#REF!</v>
      </c>
      <c r="Q47" s="160" t="e">
        <f>+IF(#REF!="","",#REF!)</f>
        <v>#REF!</v>
      </c>
      <c r="R47" s="159" t="e">
        <f>+IF(#REF!="","",#REF!)</f>
        <v>#REF!</v>
      </c>
      <c r="S47" s="160" t="e">
        <f>+IF(#REF!="","",#REF!)</f>
        <v>#REF!</v>
      </c>
      <c r="T47" s="159" t="e">
        <f>+IF(#REF!="","",#REF!)</f>
        <v>#REF!</v>
      </c>
      <c r="U47" s="160" t="e">
        <f>+IF(#REF!="","",#REF!)</f>
        <v>#REF!</v>
      </c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572"/>
      <c r="AG47" s="117"/>
      <c r="AH47" s="561"/>
      <c r="AI47" s="118"/>
      <c r="AJ47" s="85"/>
      <c r="AK47" s="85"/>
      <c r="AL47" s="85"/>
      <c r="IQ47" s="22"/>
      <c r="IR47" s="100"/>
      <c r="IS47" s="20"/>
    </row>
    <row r="48" spans="1:253" ht="21.75" customHeight="1">
      <c r="A48" s="111"/>
      <c r="B48" s="112">
        <v>41</v>
      </c>
      <c r="C48" s="113" t="e">
        <f>+IF(#REF!="","",#REF!)</f>
        <v>#REF!</v>
      </c>
      <c r="D48" s="113" t="e">
        <f>+IF(#REF!="","",#REF!)</f>
        <v>#REF!</v>
      </c>
      <c r="E48" s="113" t="e">
        <f>+IF(#REF!="","",#REF!)</f>
        <v>#REF!</v>
      </c>
      <c r="F48" s="113" t="e">
        <f>+IF(#REF!="","",#REF!)</f>
        <v>#REF!</v>
      </c>
      <c r="G48" s="113" t="e">
        <f>+IF(#REF!="","",#REF!)</f>
        <v>#REF!</v>
      </c>
      <c r="H48" s="154" t="e">
        <f>+IF(#REF!="","",#REF!)</f>
        <v>#REF!</v>
      </c>
      <c r="I48" s="113" t="e">
        <f>+IF(#REF!="","",#REF!)</f>
        <v>#REF!</v>
      </c>
      <c r="J48" s="113" t="e">
        <f>+IF(#REF!="","",#REF!)</f>
        <v>#REF!</v>
      </c>
      <c r="K48" s="155"/>
      <c r="L48" s="159" t="e">
        <f>+IF(#REF!="","",#REF!)</f>
        <v>#REF!</v>
      </c>
      <c r="M48" s="160" t="e">
        <f>+IF(#REF!="","",#REF!)</f>
        <v>#REF!</v>
      </c>
      <c r="N48" s="159" t="e">
        <f>+IF(#REF!="","",#REF!)</f>
        <v>#REF!</v>
      </c>
      <c r="O48" s="160" t="e">
        <f>+IF(#REF!="","",#REF!)</f>
        <v>#REF!</v>
      </c>
      <c r="P48" s="159" t="e">
        <f>+IF(#REF!="","",#REF!)</f>
        <v>#REF!</v>
      </c>
      <c r="Q48" s="160" t="e">
        <f>+IF(#REF!="","",#REF!)</f>
        <v>#REF!</v>
      </c>
      <c r="R48" s="159" t="e">
        <f>+IF(#REF!="","",#REF!)</f>
        <v>#REF!</v>
      </c>
      <c r="S48" s="160" t="e">
        <f>+IF(#REF!="","",#REF!)</f>
        <v>#REF!</v>
      </c>
      <c r="T48" s="159" t="e">
        <f>+IF(#REF!="","",#REF!)</f>
        <v>#REF!</v>
      </c>
      <c r="U48" s="160" t="e">
        <f>+IF(#REF!="","",#REF!)</f>
        <v>#REF!</v>
      </c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572"/>
      <c r="AG48" s="117"/>
      <c r="AH48" s="561"/>
      <c r="AI48" s="118"/>
      <c r="AJ48" s="85"/>
      <c r="AK48" s="85"/>
      <c r="AL48" s="85"/>
      <c r="IQ48" s="22"/>
      <c r="IR48" s="100"/>
      <c r="IS48" s="20"/>
    </row>
    <row r="49" spans="1:253" ht="21.75" customHeight="1">
      <c r="A49" s="111"/>
      <c r="B49" s="112">
        <v>42</v>
      </c>
      <c r="C49" s="113" t="e">
        <f>+IF(#REF!="","",#REF!)</f>
        <v>#REF!</v>
      </c>
      <c r="D49" s="113" t="e">
        <f>+IF(#REF!="","",#REF!)</f>
        <v>#REF!</v>
      </c>
      <c r="E49" s="113" t="e">
        <f>+IF(#REF!="","",#REF!)</f>
        <v>#REF!</v>
      </c>
      <c r="F49" s="113" t="e">
        <f>+IF(#REF!="","",#REF!)</f>
        <v>#REF!</v>
      </c>
      <c r="G49" s="113" t="e">
        <f>+IF(#REF!="","",#REF!)</f>
        <v>#REF!</v>
      </c>
      <c r="H49" s="154" t="e">
        <f>+IF(#REF!="","",#REF!)</f>
        <v>#REF!</v>
      </c>
      <c r="I49" s="113" t="e">
        <f>+IF(#REF!="","",#REF!)</f>
        <v>#REF!</v>
      </c>
      <c r="J49" s="113" t="e">
        <f>+IF(#REF!="","",#REF!)</f>
        <v>#REF!</v>
      </c>
      <c r="K49" s="155"/>
      <c r="L49" s="159" t="e">
        <f>+IF(#REF!="","",#REF!)</f>
        <v>#REF!</v>
      </c>
      <c r="M49" s="160" t="e">
        <f>+IF(#REF!="","",#REF!)</f>
        <v>#REF!</v>
      </c>
      <c r="N49" s="159" t="e">
        <f>+IF(#REF!="","",#REF!)</f>
        <v>#REF!</v>
      </c>
      <c r="O49" s="160" t="e">
        <f>+IF(#REF!="","",#REF!)</f>
        <v>#REF!</v>
      </c>
      <c r="P49" s="159" t="e">
        <f>+IF(#REF!="","",#REF!)</f>
        <v>#REF!</v>
      </c>
      <c r="Q49" s="160" t="e">
        <f>+IF(#REF!="","",#REF!)</f>
        <v>#REF!</v>
      </c>
      <c r="R49" s="159" t="e">
        <f>+IF(#REF!="","",#REF!)</f>
        <v>#REF!</v>
      </c>
      <c r="S49" s="160" t="e">
        <f>+IF(#REF!="","",#REF!)</f>
        <v>#REF!</v>
      </c>
      <c r="T49" s="159" t="e">
        <f>+IF(#REF!="","",#REF!)</f>
        <v>#REF!</v>
      </c>
      <c r="U49" s="160" t="e">
        <f>+IF(#REF!="","",#REF!)</f>
        <v>#REF!</v>
      </c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572"/>
      <c r="AG49" s="117"/>
      <c r="AH49" s="561"/>
      <c r="AI49" s="118"/>
      <c r="AJ49" s="85"/>
      <c r="AK49" s="85"/>
      <c r="AL49" s="85"/>
      <c r="IQ49" s="22"/>
      <c r="IR49" s="100"/>
      <c r="IS49" s="20"/>
    </row>
    <row r="50" spans="1:253" ht="21.75" customHeight="1">
      <c r="A50" s="111"/>
      <c r="B50" s="112">
        <v>43</v>
      </c>
      <c r="C50" s="113" t="e">
        <f>+IF(#REF!="","",#REF!)</f>
        <v>#REF!</v>
      </c>
      <c r="D50" s="113" t="e">
        <f>+IF(#REF!="","",#REF!)</f>
        <v>#REF!</v>
      </c>
      <c r="E50" s="113" t="e">
        <f>+IF(#REF!="","",#REF!)</f>
        <v>#REF!</v>
      </c>
      <c r="F50" s="113" t="e">
        <f>+IF(#REF!="","",#REF!)</f>
        <v>#REF!</v>
      </c>
      <c r="G50" s="113" t="e">
        <f>+IF(#REF!="","",#REF!)</f>
        <v>#REF!</v>
      </c>
      <c r="H50" s="154" t="e">
        <f>+IF(#REF!="","",#REF!)</f>
        <v>#REF!</v>
      </c>
      <c r="I50" s="113" t="e">
        <f>+IF(#REF!="","",#REF!)</f>
        <v>#REF!</v>
      </c>
      <c r="J50" s="113" t="e">
        <f>+IF(#REF!="","",#REF!)</f>
        <v>#REF!</v>
      </c>
      <c r="K50" s="155"/>
      <c r="L50" s="159" t="e">
        <f>+IF(#REF!="","",#REF!)</f>
        <v>#REF!</v>
      </c>
      <c r="M50" s="160" t="e">
        <f>+IF(#REF!="","",#REF!)</f>
        <v>#REF!</v>
      </c>
      <c r="N50" s="159" t="e">
        <f>+IF(#REF!="","",#REF!)</f>
        <v>#REF!</v>
      </c>
      <c r="O50" s="160" t="e">
        <f>+IF(#REF!="","",#REF!)</f>
        <v>#REF!</v>
      </c>
      <c r="P50" s="159" t="e">
        <f>+IF(#REF!="","",#REF!)</f>
        <v>#REF!</v>
      </c>
      <c r="Q50" s="160" t="e">
        <f>+IF(#REF!="","",#REF!)</f>
        <v>#REF!</v>
      </c>
      <c r="R50" s="159" t="e">
        <f>+IF(#REF!="","",#REF!)</f>
        <v>#REF!</v>
      </c>
      <c r="S50" s="160" t="e">
        <f>+IF(#REF!="","",#REF!)</f>
        <v>#REF!</v>
      </c>
      <c r="T50" s="159" t="e">
        <f>+IF(#REF!="","",#REF!)</f>
        <v>#REF!</v>
      </c>
      <c r="U50" s="160" t="e">
        <f>+IF(#REF!="","",#REF!)</f>
        <v>#REF!</v>
      </c>
      <c r="V50" s="158"/>
      <c r="W50" s="158"/>
      <c r="X50" s="158"/>
      <c r="Y50" s="158"/>
      <c r="Z50" s="158"/>
      <c r="AA50" s="158"/>
      <c r="AB50" s="158"/>
      <c r="AC50" s="158"/>
      <c r="AD50" s="158"/>
      <c r="AE50" s="158"/>
      <c r="AF50" s="572"/>
      <c r="AG50" s="117"/>
      <c r="AH50" s="561"/>
      <c r="AI50" s="118"/>
      <c r="AJ50" s="85"/>
      <c r="AK50" s="85"/>
      <c r="AL50" s="85"/>
      <c r="IQ50" s="22"/>
      <c r="IR50" s="100"/>
      <c r="IS50" s="20"/>
    </row>
    <row r="51" spans="1:253" ht="21.75" customHeight="1">
      <c r="A51" s="111"/>
      <c r="B51" s="112">
        <v>44</v>
      </c>
      <c r="C51" s="113" t="e">
        <f>+IF(#REF!="","",#REF!)</f>
        <v>#REF!</v>
      </c>
      <c r="D51" s="113" t="e">
        <f>+IF(#REF!="","",#REF!)</f>
        <v>#REF!</v>
      </c>
      <c r="E51" s="113" t="e">
        <f>+IF(#REF!="","",#REF!)</f>
        <v>#REF!</v>
      </c>
      <c r="F51" s="113" t="e">
        <f>+IF(#REF!="","",#REF!)</f>
        <v>#REF!</v>
      </c>
      <c r="G51" s="113" t="e">
        <f>+IF(#REF!="","",#REF!)</f>
        <v>#REF!</v>
      </c>
      <c r="H51" s="154" t="e">
        <f>+IF(#REF!="","",#REF!)</f>
        <v>#REF!</v>
      </c>
      <c r="I51" s="113" t="e">
        <f>+IF(#REF!="","",#REF!)</f>
        <v>#REF!</v>
      </c>
      <c r="J51" s="113" t="e">
        <f>+IF(#REF!="","",#REF!)</f>
        <v>#REF!</v>
      </c>
      <c r="K51" s="155"/>
      <c r="L51" s="159" t="e">
        <f>+IF(#REF!="","",#REF!)</f>
        <v>#REF!</v>
      </c>
      <c r="M51" s="160" t="e">
        <f>+IF(#REF!="","",#REF!)</f>
        <v>#REF!</v>
      </c>
      <c r="N51" s="159" t="e">
        <f>+IF(#REF!="","",#REF!)</f>
        <v>#REF!</v>
      </c>
      <c r="O51" s="160" t="e">
        <f>+IF(#REF!="","",#REF!)</f>
        <v>#REF!</v>
      </c>
      <c r="P51" s="159" t="e">
        <f>+IF(#REF!="","",#REF!)</f>
        <v>#REF!</v>
      </c>
      <c r="Q51" s="160" t="e">
        <f>+IF(#REF!="","",#REF!)</f>
        <v>#REF!</v>
      </c>
      <c r="R51" s="159" t="e">
        <f>+IF(#REF!="","",#REF!)</f>
        <v>#REF!</v>
      </c>
      <c r="S51" s="160" t="e">
        <f>+IF(#REF!="","",#REF!)</f>
        <v>#REF!</v>
      </c>
      <c r="T51" s="159" t="e">
        <f>+IF(#REF!="","",#REF!)</f>
        <v>#REF!</v>
      </c>
      <c r="U51" s="160" t="e">
        <f>+IF(#REF!="","",#REF!)</f>
        <v>#REF!</v>
      </c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572"/>
      <c r="AG51" s="117"/>
      <c r="AH51" s="561"/>
      <c r="AI51" s="118"/>
      <c r="AJ51" s="85"/>
      <c r="AK51" s="85"/>
      <c r="AL51" s="85"/>
      <c r="IQ51" s="22"/>
      <c r="IR51" s="100"/>
      <c r="IS51" s="20"/>
    </row>
    <row r="52" spans="1:253" ht="21.75" customHeight="1">
      <c r="A52" s="111"/>
      <c r="B52" s="112">
        <v>45</v>
      </c>
      <c r="C52" s="113" t="e">
        <f>+IF(#REF!="","",#REF!)</f>
        <v>#REF!</v>
      </c>
      <c r="D52" s="113" t="e">
        <f>+IF(#REF!="","",#REF!)</f>
        <v>#REF!</v>
      </c>
      <c r="E52" s="113" t="e">
        <f>+IF(#REF!="","",#REF!)</f>
        <v>#REF!</v>
      </c>
      <c r="F52" s="113" t="e">
        <f>+IF(#REF!="","",#REF!)</f>
        <v>#REF!</v>
      </c>
      <c r="G52" s="113" t="e">
        <f>+IF(#REF!="","",#REF!)</f>
        <v>#REF!</v>
      </c>
      <c r="H52" s="154" t="e">
        <f>+IF(#REF!="","",#REF!)</f>
        <v>#REF!</v>
      </c>
      <c r="I52" s="113" t="e">
        <f>+IF(#REF!="","",#REF!)</f>
        <v>#REF!</v>
      </c>
      <c r="J52" s="113" t="e">
        <f>+IF(#REF!="","",#REF!)</f>
        <v>#REF!</v>
      </c>
      <c r="K52" s="155"/>
      <c r="L52" s="159" t="e">
        <f>+IF(#REF!="","",#REF!)</f>
        <v>#REF!</v>
      </c>
      <c r="M52" s="160" t="e">
        <f>+IF(#REF!="","",#REF!)</f>
        <v>#REF!</v>
      </c>
      <c r="N52" s="159" t="e">
        <f>+IF(#REF!="","",#REF!)</f>
        <v>#REF!</v>
      </c>
      <c r="O52" s="160" t="e">
        <f>+IF(#REF!="","",#REF!)</f>
        <v>#REF!</v>
      </c>
      <c r="P52" s="159" t="e">
        <f>+IF(#REF!="","",#REF!)</f>
        <v>#REF!</v>
      </c>
      <c r="Q52" s="160" t="e">
        <f>+IF(#REF!="","",#REF!)</f>
        <v>#REF!</v>
      </c>
      <c r="R52" s="159" t="e">
        <f>+IF(#REF!="","",#REF!)</f>
        <v>#REF!</v>
      </c>
      <c r="S52" s="160" t="e">
        <f>+IF(#REF!="","",#REF!)</f>
        <v>#REF!</v>
      </c>
      <c r="T52" s="159" t="e">
        <f>+IF(#REF!="","",#REF!)</f>
        <v>#REF!</v>
      </c>
      <c r="U52" s="160" t="e">
        <f>+IF(#REF!="","",#REF!)</f>
        <v>#REF!</v>
      </c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572"/>
      <c r="AG52" s="117"/>
      <c r="AH52" s="561"/>
      <c r="AI52" s="118"/>
      <c r="AJ52" s="85"/>
      <c r="AK52" s="85"/>
      <c r="AL52" s="85"/>
      <c r="IQ52" s="22"/>
      <c r="IR52" s="100"/>
      <c r="IS52" s="20"/>
    </row>
    <row r="53" spans="1:253" ht="21.75" customHeight="1">
      <c r="A53" s="111"/>
      <c r="B53" s="112">
        <v>46</v>
      </c>
      <c r="C53" s="113" t="e">
        <f>+IF(#REF!="","",#REF!)</f>
        <v>#REF!</v>
      </c>
      <c r="D53" s="113" t="e">
        <f>+IF(#REF!="","",#REF!)</f>
        <v>#REF!</v>
      </c>
      <c r="E53" s="113" t="e">
        <f>+IF(#REF!="","",#REF!)</f>
        <v>#REF!</v>
      </c>
      <c r="F53" s="113" t="e">
        <f>+IF(#REF!="","",#REF!)</f>
        <v>#REF!</v>
      </c>
      <c r="G53" s="113" t="e">
        <f>+IF(#REF!="","",#REF!)</f>
        <v>#REF!</v>
      </c>
      <c r="H53" s="154" t="e">
        <f>+IF(#REF!="","",#REF!)</f>
        <v>#REF!</v>
      </c>
      <c r="I53" s="113" t="e">
        <f>+IF(#REF!="","",#REF!)</f>
        <v>#REF!</v>
      </c>
      <c r="J53" s="113" t="e">
        <f>+IF(#REF!="","",#REF!)</f>
        <v>#REF!</v>
      </c>
      <c r="K53" s="155"/>
      <c r="L53" s="159" t="e">
        <f>+IF(#REF!="","",#REF!)</f>
        <v>#REF!</v>
      </c>
      <c r="M53" s="160" t="e">
        <f>+IF(#REF!="","",#REF!)</f>
        <v>#REF!</v>
      </c>
      <c r="N53" s="159" t="e">
        <f>+IF(#REF!="","",#REF!)</f>
        <v>#REF!</v>
      </c>
      <c r="O53" s="160" t="e">
        <f>+IF(#REF!="","",#REF!)</f>
        <v>#REF!</v>
      </c>
      <c r="P53" s="159" t="e">
        <f>+IF(#REF!="","",#REF!)</f>
        <v>#REF!</v>
      </c>
      <c r="Q53" s="160" t="e">
        <f>+IF(#REF!="","",#REF!)</f>
        <v>#REF!</v>
      </c>
      <c r="R53" s="159" t="e">
        <f>+IF(#REF!="","",#REF!)</f>
        <v>#REF!</v>
      </c>
      <c r="S53" s="160" t="e">
        <f>+IF(#REF!="","",#REF!)</f>
        <v>#REF!</v>
      </c>
      <c r="T53" s="159" t="e">
        <f>+IF(#REF!="","",#REF!)</f>
        <v>#REF!</v>
      </c>
      <c r="U53" s="160" t="e">
        <f>+IF(#REF!="","",#REF!)</f>
        <v>#REF!</v>
      </c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572"/>
      <c r="AG53" s="117"/>
      <c r="AH53" s="561"/>
      <c r="AI53" s="118"/>
      <c r="AJ53" s="85"/>
      <c r="AK53" s="85"/>
      <c r="AL53" s="85"/>
      <c r="IQ53" s="22"/>
      <c r="IR53" s="100"/>
      <c r="IS53" s="20"/>
    </row>
    <row r="54" spans="1:253" ht="21.75" customHeight="1">
      <c r="A54" s="111"/>
      <c r="B54" s="112">
        <v>47</v>
      </c>
      <c r="C54" s="113" t="e">
        <f>+IF(#REF!="","",#REF!)</f>
        <v>#REF!</v>
      </c>
      <c r="D54" s="113" t="e">
        <f>+IF(#REF!="","",#REF!)</f>
        <v>#REF!</v>
      </c>
      <c r="E54" s="113" t="e">
        <f>+IF(#REF!="","",#REF!)</f>
        <v>#REF!</v>
      </c>
      <c r="F54" s="113" t="e">
        <f>+IF(#REF!="","",#REF!)</f>
        <v>#REF!</v>
      </c>
      <c r="G54" s="113" t="e">
        <f>+IF(#REF!="","",#REF!)</f>
        <v>#REF!</v>
      </c>
      <c r="H54" s="154" t="e">
        <f>+IF(#REF!="","",#REF!)</f>
        <v>#REF!</v>
      </c>
      <c r="I54" s="113" t="e">
        <f>+IF(#REF!="","",#REF!)</f>
        <v>#REF!</v>
      </c>
      <c r="J54" s="113" t="e">
        <f>+IF(#REF!="","",#REF!)</f>
        <v>#REF!</v>
      </c>
      <c r="K54" s="155"/>
      <c r="L54" s="159" t="e">
        <f>+IF(#REF!="","",#REF!)</f>
        <v>#REF!</v>
      </c>
      <c r="M54" s="160" t="e">
        <f>+IF(#REF!="","",#REF!)</f>
        <v>#REF!</v>
      </c>
      <c r="N54" s="159" t="e">
        <f>+IF(#REF!="","",#REF!)</f>
        <v>#REF!</v>
      </c>
      <c r="O54" s="160" t="e">
        <f>+IF(#REF!="","",#REF!)</f>
        <v>#REF!</v>
      </c>
      <c r="P54" s="159" t="e">
        <f>+IF(#REF!="","",#REF!)</f>
        <v>#REF!</v>
      </c>
      <c r="Q54" s="160" t="e">
        <f>+IF(#REF!="","",#REF!)</f>
        <v>#REF!</v>
      </c>
      <c r="R54" s="159" t="e">
        <f>+IF(#REF!="","",#REF!)</f>
        <v>#REF!</v>
      </c>
      <c r="S54" s="160" t="e">
        <f>+IF(#REF!="","",#REF!)</f>
        <v>#REF!</v>
      </c>
      <c r="T54" s="159" t="e">
        <f>+IF(#REF!="","",#REF!)</f>
        <v>#REF!</v>
      </c>
      <c r="U54" s="160" t="e">
        <f>+IF(#REF!="","",#REF!)</f>
        <v>#REF!</v>
      </c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572"/>
      <c r="AG54" s="117"/>
      <c r="AH54" s="561"/>
      <c r="AI54" s="118"/>
      <c r="AJ54" s="85"/>
      <c r="AK54" s="85"/>
      <c r="AL54" s="85"/>
      <c r="IQ54" s="22"/>
      <c r="IR54" s="100"/>
      <c r="IS54" s="20"/>
    </row>
    <row r="55" spans="1:253" ht="21.75" customHeight="1">
      <c r="A55" s="111"/>
      <c r="B55" s="112">
        <v>48</v>
      </c>
      <c r="C55" s="113" t="e">
        <f>+IF(#REF!="","",#REF!)</f>
        <v>#REF!</v>
      </c>
      <c r="D55" s="113" t="e">
        <f>+IF(#REF!="","",#REF!)</f>
        <v>#REF!</v>
      </c>
      <c r="E55" s="113" t="e">
        <f>+IF(#REF!="","",#REF!)</f>
        <v>#REF!</v>
      </c>
      <c r="F55" s="113" t="e">
        <f>+IF(#REF!="","",#REF!)</f>
        <v>#REF!</v>
      </c>
      <c r="G55" s="113" t="e">
        <f>+IF(#REF!="","",#REF!)</f>
        <v>#REF!</v>
      </c>
      <c r="H55" s="154" t="e">
        <f>+IF(#REF!="","",#REF!)</f>
        <v>#REF!</v>
      </c>
      <c r="I55" s="113" t="e">
        <f>+IF(#REF!="","",#REF!)</f>
        <v>#REF!</v>
      </c>
      <c r="J55" s="113" t="e">
        <f>+IF(#REF!="","",#REF!)</f>
        <v>#REF!</v>
      </c>
      <c r="K55" s="155"/>
      <c r="L55" s="159" t="e">
        <f>+IF(#REF!="","",#REF!)</f>
        <v>#REF!</v>
      </c>
      <c r="M55" s="160" t="e">
        <f>+IF(#REF!="","",#REF!)</f>
        <v>#REF!</v>
      </c>
      <c r="N55" s="159" t="e">
        <f>+IF(#REF!="","",#REF!)</f>
        <v>#REF!</v>
      </c>
      <c r="O55" s="160" t="e">
        <f>+IF(#REF!="","",#REF!)</f>
        <v>#REF!</v>
      </c>
      <c r="P55" s="159" t="e">
        <f>+IF(#REF!="","",#REF!)</f>
        <v>#REF!</v>
      </c>
      <c r="Q55" s="160" t="e">
        <f>+IF(#REF!="","",#REF!)</f>
        <v>#REF!</v>
      </c>
      <c r="R55" s="159" t="e">
        <f>+IF(#REF!="","",#REF!)</f>
        <v>#REF!</v>
      </c>
      <c r="S55" s="160" t="e">
        <f>+IF(#REF!="","",#REF!)</f>
        <v>#REF!</v>
      </c>
      <c r="T55" s="159" t="e">
        <f>+IF(#REF!="","",#REF!)</f>
        <v>#REF!</v>
      </c>
      <c r="U55" s="160" t="e">
        <f>+IF(#REF!="","",#REF!)</f>
        <v>#REF!</v>
      </c>
      <c r="V55" s="158"/>
      <c r="W55" s="158"/>
      <c r="X55" s="158"/>
      <c r="Y55" s="158"/>
      <c r="Z55" s="158"/>
      <c r="AA55" s="158"/>
      <c r="AB55" s="158"/>
      <c r="AC55" s="158"/>
      <c r="AD55" s="158"/>
      <c r="AE55" s="158"/>
      <c r="AF55" s="572"/>
      <c r="AG55" s="117"/>
      <c r="AH55" s="561"/>
      <c r="AI55" s="118"/>
      <c r="AJ55" s="85"/>
      <c r="AK55" s="85"/>
      <c r="AL55" s="85"/>
      <c r="IQ55" s="22"/>
      <c r="IR55" s="100"/>
      <c r="IS55" s="20"/>
    </row>
    <row r="56" spans="1:253" ht="21.75" customHeight="1">
      <c r="A56" s="111"/>
      <c r="B56" s="112">
        <v>49</v>
      </c>
      <c r="C56" s="113" t="e">
        <f>+IF(#REF!="","",#REF!)</f>
        <v>#REF!</v>
      </c>
      <c r="D56" s="113" t="e">
        <f>+IF(#REF!="","",#REF!)</f>
        <v>#REF!</v>
      </c>
      <c r="E56" s="113" t="e">
        <f>+IF(#REF!="","",#REF!)</f>
        <v>#REF!</v>
      </c>
      <c r="F56" s="113" t="e">
        <f>+IF(#REF!="","",#REF!)</f>
        <v>#REF!</v>
      </c>
      <c r="G56" s="113" t="e">
        <f>+IF(#REF!="","",#REF!)</f>
        <v>#REF!</v>
      </c>
      <c r="H56" s="154" t="e">
        <f>+IF(#REF!="","",#REF!)</f>
        <v>#REF!</v>
      </c>
      <c r="I56" s="113" t="e">
        <f>+IF(#REF!="","",#REF!)</f>
        <v>#REF!</v>
      </c>
      <c r="J56" s="113" t="e">
        <f>+IF(#REF!="","",#REF!)</f>
        <v>#REF!</v>
      </c>
      <c r="K56" s="155"/>
      <c r="L56" s="159" t="e">
        <f>+IF(#REF!="","",#REF!)</f>
        <v>#REF!</v>
      </c>
      <c r="M56" s="160" t="e">
        <f>+IF(#REF!="","",#REF!)</f>
        <v>#REF!</v>
      </c>
      <c r="N56" s="159" t="e">
        <f>+IF(#REF!="","",#REF!)</f>
        <v>#REF!</v>
      </c>
      <c r="O56" s="160" t="e">
        <f>+IF(#REF!="","",#REF!)</f>
        <v>#REF!</v>
      </c>
      <c r="P56" s="159" t="e">
        <f>+IF(#REF!="","",#REF!)</f>
        <v>#REF!</v>
      </c>
      <c r="Q56" s="160" t="e">
        <f>+IF(#REF!="","",#REF!)</f>
        <v>#REF!</v>
      </c>
      <c r="R56" s="159" t="e">
        <f>+IF(#REF!="","",#REF!)</f>
        <v>#REF!</v>
      </c>
      <c r="S56" s="160" t="e">
        <f>+IF(#REF!="","",#REF!)</f>
        <v>#REF!</v>
      </c>
      <c r="T56" s="159" t="e">
        <f>+IF(#REF!="","",#REF!)</f>
        <v>#REF!</v>
      </c>
      <c r="U56" s="160" t="e">
        <f>+IF(#REF!="","",#REF!)</f>
        <v>#REF!</v>
      </c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572"/>
      <c r="AG56" s="117"/>
      <c r="AH56" s="561"/>
      <c r="AI56" s="118"/>
      <c r="AJ56" s="85"/>
      <c r="AK56" s="85"/>
      <c r="AL56" s="85"/>
      <c r="IQ56" s="22"/>
      <c r="IR56" s="100"/>
      <c r="IS56" s="20"/>
    </row>
    <row r="57" spans="1:253" ht="21.75" customHeight="1">
      <c r="A57" s="111"/>
      <c r="B57" s="112">
        <v>50</v>
      </c>
      <c r="C57" s="113" t="e">
        <f>+IF(#REF!="","",#REF!)</f>
        <v>#REF!</v>
      </c>
      <c r="D57" s="113" t="e">
        <f>+IF(#REF!="","",#REF!)</f>
        <v>#REF!</v>
      </c>
      <c r="E57" s="113" t="e">
        <f>+IF(#REF!="","",#REF!)</f>
        <v>#REF!</v>
      </c>
      <c r="F57" s="113" t="e">
        <f>+IF(#REF!="","",#REF!)</f>
        <v>#REF!</v>
      </c>
      <c r="G57" s="113" t="e">
        <f>+IF(#REF!="","",#REF!)</f>
        <v>#REF!</v>
      </c>
      <c r="H57" s="154" t="e">
        <f>+IF(#REF!="","",#REF!)</f>
        <v>#REF!</v>
      </c>
      <c r="I57" s="113" t="e">
        <f>+IF(#REF!="","",#REF!)</f>
        <v>#REF!</v>
      </c>
      <c r="J57" s="113" t="e">
        <f>+IF(#REF!="","",#REF!)</f>
        <v>#REF!</v>
      </c>
      <c r="K57" s="155"/>
      <c r="L57" s="159" t="e">
        <f>+IF(#REF!="","",#REF!)</f>
        <v>#REF!</v>
      </c>
      <c r="M57" s="160" t="e">
        <f>+IF(#REF!="","",#REF!)</f>
        <v>#REF!</v>
      </c>
      <c r="N57" s="159" t="e">
        <f>+IF(#REF!="","",#REF!)</f>
        <v>#REF!</v>
      </c>
      <c r="O57" s="160" t="e">
        <f>+IF(#REF!="","",#REF!)</f>
        <v>#REF!</v>
      </c>
      <c r="P57" s="159" t="e">
        <f>+IF(#REF!="","",#REF!)</f>
        <v>#REF!</v>
      </c>
      <c r="Q57" s="160" t="e">
        <f>+IF(#REF!="","",#REF!)</f>
        <v>#REF!</v>
      </c>
      <c r="R57" s="159" t="e">
        <f>+IF(#REF!="","",#REF!)</f>
        <v>#REF!</v>
      </c>
      <c r="S57" s="160" t="e">
        <f>+IF(#REF!="","",#REF!)</f>
        <v>#REF!</v>
      </c>
      <c r="T57" s="159" t="e">
        <f>+IF(#REF!="","",#REF!)</f>
        <v>#REF!</v>
      </c>
      <c r="U57" s="160" t="e">
        <f>+IF(#REF!="","",#REF!)</f>
        <v>#REF!</v>
      </c>
      <c r="V57" s="158" t="e">
        <f>+IF(#REF!="","",#REF!)</f>
        <v>#REF!</v>
      </c>
      <c r="W57" s="158" t="e">
        <f>+IF(#REF!="","",#REF!)</f>
        <v>#REF!</v>
      </c>
      <c r="X57" s="158" t="e">
        <f>+IF(#REF!="","",#REF!)</f>
        <v>#REF!</v>
      </c>
      <c r="Y57" s="158" t="e">
        <f>+IF(#REF!="","",#REF!)</f>
        <v>#REF!</v>
      </c>
      <c r="Z57" s="158" t="e">
        <f>+IF(#REF!="","",#REF!)</f>
        <v>#REF!</v>
      </c>
      <c r="AA57" s="158" t="e">
        <f>+IF(#REF!="","",#REF!)</f>
        <v>#REF!</v>
      </c>
      <c r="AB57" s="158" t="e">
        <f>+IF(#REF!="","",#REF!)</f>
        <v>#REF!</v>
      </c>
      <c r="AC57" s="158" t="e">
        <f>+IF(#REF!="","",#REF!)</f>
        <v>#REF!</v>
      </c>
      <c r="AD57" s="158" t="e">
        <f>+IF(#REF!="","",#REF!)</f>
        <v>#REF!</v>
      </c>
      <c r="AE57" s="158" t="e">
        <f>+IF(#REF!="","",#REF!)</f>
        <v>#REF!</v>
      </c>
      <c r="AF57" s="572"/>
      <c r="AG57" s="117" t="e">
        <f t="shared" ref="AG57:AG88" si="2">IF(H57&lt;$E$126,"Vétéran 3",IF(H57&lt;$E$127,"Vétéran 2",IF(H57&lt;$E$128,"Vétéran 1",IF(H57&lt;$E$129,"Senior",IF(H57&lt;$E$130,"Junior",IF(H57&lt;$E$131,"Cadet",IF(H57&lt;$E$132,"Minime",IF(H57&lt;$E$133,"Benjamin","Poussin"))))))))</f>
        <v>#REF!</v>
      </c>
      <c r="AH57" s="561"/>
      <c r="AI57" s="118" t="e">
        <f>IF(H57&lt;XXX6!$L$41,"Vétéran 3",IF(H57&lt;XXX6!$L$42,"Vétéran 2",IF(H57&lt;XXX6!$L$43,"Vétéran 1",IF(H57&lt;XXX6!$L$44,"Senior",IF(H57&lt;XXX6!$L$45,"Junior",IF(H57&lt;XXX6!$L$46,"Cadet",IF(H57&lt;XXX6!$L$47,"Minime",IF(H57&lt;XXX6!$L$48,"Benjamin","Poussin"))))))))</f>
        <v>#REF!</v>
      </c>
      <c r="AJ57" s="85" t="e">
        <f t="shared" ref="AJ57:AJ88" si="3">IF(G57="F",1,"")</f>
        <v>#REF!</v>
      </c>
      <c r="AK57" s="85"/>
      <c r="AL57" s="85"/>
      <c r="IQ57" s="22"/>
      <c r="IR57" s="100"/>
      <c r="IS57" s="20"/>
    </row>
    <row r="58" spans="1:253" ht="21.75" customHeight="1">
      <c r="A58" s="111"/>
      <c r="B58" s="112">
        <v>51</v>
      </c>
      <c r="C58" s="113" t="e">
        <f>+IF(#REF!="","",#REF!)</f>
        <v>#REF!</v>
      </c>
      <c r="D58" s="113" t="e">
        <f>+IF(#REF!="","",#REF!)</f>
        <v>#REF!</v>
      </c>
      <c r="E58" s="113" t="e">
        <f>+IF(#REF!="","",#REF!)</f>
        <v>#REF!</v>
      </c>
      <c r="F58" s="113" t="e">
        <f>+IF(#REF!="","",#REF!)</f>
        <v>#REF!</v>
      </c>
      <c r="G58" s="113" t="e">
        <f>+IF(#REF!="","",#REF!)</f>
        <v>#REF!</v>
      </c>
      <c r="H58" s="154" t="e">
        <f>+IF(#REF!="","",#REF!)</f>
        <v>#REF!</v>
      </c>
      <c r="I58" s="113" t="e">
        <f>+IF(#REF!="","",#REF!)</f>
        <v>#REF!</v>
      </c>
      <c r="J58" s="113" t="e">
        <f>+IF(#REF!="","",#REF!)</f>
        <v>#REF!</v>
      </c>
      <c r="K58" s="155"/>
      <c r="L58" s="159" t="e">
        <f>+IF(#REF!="","",#REF!)</f>
        <v>#REF!</v>
      </c>
      <c r="M58" s="160" t="e">
        <f>+IF(#REF!="","",#REF!)</f>
        <v>#REF!</v>
      </c>
      <c r="N58" s="159" t="e">
        <f>+IF(#REF!="","",#REF!)</f>
        <v>#REF!</v>
      </c>
      <c r="O58" s="160" t="e">
        <f>+IF(#REF!="","",#REF!)</f>
        <v>#REF!</v>
      </c>
      <c r="P58" s="159" t="e">
        <f>+IF(#REF!="","",#REF!)</f>
        <v>#REF!</v>
      </c>
      <c r="Q58" s="160" t="e">
        <f>+IF(#REF!="","",#REF!)</f>
        <v>#REF!</v>
      </c>
      <c r="R58" s="159" t="e">
        <f>+IF(#REF!="","",#REF!)</f>
        <v>#REF!</v>
      </c>
      <c r="S58" s="160" t="e">
        <f>+IF(#REF!="","",#REF!)</f>
        <v>#REF!</v>
      </c>
      <c r="T58" s="159" t="e">
        <f>+IF(#REF!="","",#REF!)</f>
        <v>#REF!</v>
      </c>
      <c r="U58" s="160" t="e">
        <f>+IF(#REF!="","",#REF!)</f>
        <v>#REF!</v>
      </c>
      <c r="V58" s="158" t="e">
        <f>+IF(#REF!="","",#REF!)</f>
        <v>#REF!</v>
      </c>
      <c r="W58" s="158" t="e">
        <f>+IF(#REF!="","",#REF!)</f>
        <v>#REF!</v>
      </c>
      <c r="X58" s="158" t="e">
        <f>+IF(#REF!="","",#REF!)</f>
        <v>#REF!</v>
      </c>
      <c r="Y58" s="158" t="e">
        <f>+IF(#REF!="","",#REF!)</f>
        <v>#REF!</v>
      </c>
      <c r="Z58" s="158" t="e">
        <f>+IF(#REF!="","",#REF!)</f>
        <v>#REF!</v>
      </c>
      <c r="AA58" s="158" t="e">
        <f>+IF(#REF!="","",#REF!)</f>
        <v>#REF!</v>
      </c>
      <c r="AB58" s="158" t="e">
        <f>+IF(#REF!="","",#REF!)</f>
        <v>#REF!</v>
      </c>
      <c r="AC58" s="158" t="e">
        <f>+IF(#REF!="","",#REF!)</f>
        <v>#REF!</v>
      </c>
      <c r="AD58" s="158" t="e">
        <f>+IF(#REF!="","",#REF!)</f>
        <v>#REF!</v>
      </c>
      <c r="AE58" s="158" t="e">
        <f>+IF(#REF!="","",#REF!)</f>
        <v>#REF!</v>
      </c>
      <c r="AF58" s="572"/>
      <c r="AG58" s="117" t="e">
        <f t="shared" si="2"/>
        <v>#REF!</v>
      </c>
      <c r="AH58" s="561"/>
      <c r="AI58" s="118" t="e">
        <f>IF(H58&lt;XXX6!$L$41,"Vétéran 3",IF(H58&lt;XXX6!$L$42,"Vétéran 2",IF(H58&lt;XXX6!$L$43,"Vétéran 1",IF(H58&lt;XXX6!$L$44,"Senior",IF(H58&lt;XXX6!$L$45,"Junior",IF(H58&lt;XXX6!$L$46,"Cadet",IF(H58&lt;XXX6!$L$47,"Minime",IF(H58&lt;XXX6!$L$48,"Benjamin","Poussin"))))))))</f>
        <v>#REF!</v>
      </c>
      <c r="AJ58" s="85" t="e">
        <f t="shared" si="3"/>
        <v>#REF!</v>
      </c>
      <c r="AK58" s="85"/>
      <c r="AL58" s="85"/>
      <c r="IQ58" s="22"/>
      <c r="IR58" s="100"/>
      <c r="IS58" s="20"/>
    </row>
    <row r="59" spans="1:253" ht="21.75" customHeight="1">
      <c r="A59" s="111"/>
      <c r="B59" s="112">
        <v>52</v>
      </c>
      <c r="C59" s="113" t="e">
        <f>+IF(#REF!="","",#REF!)</f>
        <v>#REF!</v>
      </c>
      <c r="D59" s="113" t="e">
        <f>+IF(#REF!="","",#REF!)</f>
        <v>#REF!</v>
      </c>
      <c r="E59" s="113" t="e">
        <f>+IF(#REF!="","",#REF!)</f>
        <v>#REF!</v>
      </c>
      <c r="F59" s="113" t="e">
        <f>+IF(#REF!="","",#REF!)</f>
        <v>#REF!</v>
      </c>
      <c r="G59" s="113" t="e">
        <f>+IF(#REF!="","",#REF!)</f>
        <v>#REF!</v>
      </c>
      <c r="H59" s="154" t="e">
        <f>+IF(#REF!="","",#REF!)</f>
        <v>#REF!</v>
      </c>
      <c r="I59" s="113" t="e">
        <f>+IF(#REF!="","",#REF!)</f>
        <v>#REF!</v>
      </c>
      <c r="J59" s="113" t="e">
        <f>+IF(#REF!="","",#REF!)</f>
        <v>#REF!</v>
      </c>
      <c r="K59" s="155"/>
      <c r="L59" s="159" t="e">
        <f>+IF(#REF!="","",#REF!)</f>
        <v>#REF!</v>
      </c>
      <c r="M59" s="160" t="e">
        <f>+IF(#REF!="","",#REF!)</f>
        <v>#REF!</v>
      </c>
      <c r="N59" s="159" t="e">
        <f>+IF(#REF!="","",#REF!)</f>
        <v>#REF!</v>
      </c>
      <c r="O59" s="160" t="e">
        <f>+IF(#REF!="","",#REF!)</f>
        <v>#REF!</v>
      </c>
      <c r="P59" s="159" t="e">
        <f>+IF(#REF!="","",#REF!)</f>
        <v>#REF!</v>
      </c>
      <c r="Q59" s="160" t="e">
        <f>+IF(#REF!="","",#REF!)</f>
        <v>#REF!</v>
      </c>
      <c r="R59" s="159" t="e">
        <f>+IF(#REF!="","",#REF!)</f>
        <v>#REF!</v>
      </c>
      <c r="S59" s="160" t="e">
        <f>+IF(#REF!="","",#REF!)</f>
        <v>#REF!</v>
      </c>
      <c r="T59" s="159" t="e">
        <f>+IF(#REF!="","",#REF!)</f>
        <v>#REF!</v>
      </c>
      <c r="U59" s="160" t="e">
        <f>+IF(#REF!="","",#REF!)</f>
        <v>#REF!</v>
      </c>
      <c r="V59" s="158" t="e">
        <f>+IF(#REF!="","",#REF!)</f>
        <v>#REF!</v>
      </c>
      <c r="W59" s="158" t="e">
        <f>+IF(#REF!="","",#REF!)</f>
        <v>#REF!</v>
      </c>
      <c r="X59" s="158" t="e">
        <f>+IF(#REF!="","",#REF!)</f>
        <v>#REF!</v>
      </c>
      <c r="Y59" s="158" t="e">
        <f>+IF(#REF!="","",#REF!)</f>
        <v>#REF!</v>
      </c>
      <c r="Z59" s="158" t="e">
        <f>+IF(#REF!="","",#REF!)</f>
        <v>#REF!</v>
      </c>
      <c r="AA59" s="158" t="e">
        <f>+IF(#REF!="","",#REF!)</f>
        <v>#REF!</v>
      </c>
      <c r="AB59" s="158" t="e">
        <f>+IF(#REF!="","",#REF!)</f>
        <v>#REF!</v>
      </c>
      <c r="AC59" s="158" t="e">
        <f>+IF(#REF!="","",#REF!)</f>
        <v>#REF!</v>
      </c>
      <c r="AD59" s="158" t="e">
        <f>+IF(#REF!="","",#REF!)</f>
        <v>#REF!</v>
      </c>
      <c r="AE59" s="158" t="e">
        <f>+IF(#REF!="","",#REF!)</f>
        <v>#REF!</v>
      </c>
      <c r="AF59" s="572"/>
      <c r="AG59" s="117" t="e">
        <f t="shared" si="2"/>
        <v>#REF!</v>
      </c>
      <c r="AH59" s="561"/>
      <c r="AI59" s="118" t="e">
        <f>IF(H59&lt;XXX6!$L$41,"Vétéran 3",IF(H59&lt;XXX6!$L$42,"Vétéran 2",IF(H59&lt;XXX6!$L$43,"Vétéran 1",IF(H59&lt;XXX6!$L$44,"Senior",IF(H59&lt;XXX6!$L$45,"Junior",IF(H59&lt;XXX6!$L$46,"Cadet",IF(H59&lt;XXX6!$L$47,"Minime",IF(H59&lt;XXX6!$L$48,"Benjamin","Poussin"))))))))</f>
        <v>#REF!</v>
      </c>
      <c r="AJ59" s="85" t="e">
        <f t="shared" si="3"/>
        <v>#REF!</v>
      </c>
      <c r="AK59" s="85"/>
      <c r="AL59" s="85"/>
      <c r="IQ59" s="22"/>
      <c r="IR59" s="100"/>
      <c r="IS59" s="20"/>
    </row>
    <row r="60" spans="1:253" ht="21.75" customHeight="1">
      <c r="A60" s="111"/>
      <c r="B60" s="112">
        <v>53</v>
      </c>
      <c r="C60" s="113" t="e">
        <f>+IF(#REF!="","",#REF!)</f>
        <v>#REF!</v>
      </c>
      <c r="D60" s="113" t="e">
        <f>+IF(#REF!="","",#REF!)</f>
        <v>#REF!</v>
      </c>
      <c r="E60" s="113" t="e">
        <f>+IF(#REF!="","",#REF!)</f>
        <v>#REF!</v>
      </c>
      <c r="F60" s="113" t="e">
        <f>+IF(#REF!="","",#REF!)</f>
        <v>#REF!</v>
      </c>
      <c r="G60" s="113" t="e">
        <f>+IF(#REF!="","",#REF!)</f>
        <v>#REF!</v>
      </c>
      <c r="H60" s="154" t="e">
        <f>+IF(#REF!="","",#REF!)</f>
        <v>#REF!</v>
      </c>
      <c r="I60" s="113" t="e">
        <f>+IF(#REF!="","",#REF!)</f>
        <v>#REF!</v>
      </c>
      <c r="J60" s="113" t="e">
        <f>+IF(#REF!="","",#REF!)</f>
        <v>#REF!</v>
      </c>
      <c r="K60" s="155"/>
      <c r="L60" s="159" t="e">
        <f>+IF(#REF!="","",#REF!)</f>
        <v>#REF!</v>
      </c>
      <c r="M60" s="160" t="e">
        <f>+IF(#REF!="","",#REF!)</f>
        <v>#REF!</v>
      </c>
      <c r="N60" s="159" t="e">
        <f>+IF(#REF!="","",#REF!)</f>
        <v>#REF!</v>
      </c>
      <c r="O60" s="160" t="e">
        <f>+IF(#REF!="","",#REF!)</f>
        <v>#REF!</v>
      </c>
      <c r="P60" s="159" t="e">
        <f>+IF(#REF!="","",#REF!)</f>
        <v>#REF!</v>
      </c>
      <c r="Q60" s="160" t="e">
        <f>+IF(#REF!="","",#REF!)</f>
        <v>#REF!</v>
      </c>
      <c r="R60" s="159" t="e">
        <f>+IF(#REF!="","",#REF!)</f>
        <v>#REF!</v>
      </c>
      <c r="S60" s="160" t="e">
        <f>+IF(#REF!="","",#REF!)</f>
        <v>#REF!</v>
      </c>
      <c r="T60" s="159" t="e">
        <f>+IF(#REF!="","",#REF!)</f>
        <v>#REF!</v>
      </c>
      <c r="U60" s="160" t="e">
        <f>+IF(#REF!="","",#REF!)</f>
        <v>#REF!</v>
      </c>
      <c r="V60" s="158" t="e">
        <f>+IF(#REF!="","",#REF!)</f>
        <v>#REF!</v>
      </c>
      <c r="W60" s="158" t="e">
        <f>+IF(#REF!="","",#REF!)</f>
        <v>#REF!</v>
      </c>
      <c r="X60" s="158" t="e">
        <f>+IF(#REF!="","",#REF!)</f>
        <v>#REF!</v>
      </c>
      <c r="Y60" s="158" t="e">
        <f>+IF(#REF!="","",#REF!)</f>
        <v>#REF!</v>
      </c>
      <c r="Z60" s="158" t="e">
        <f>+IF(#REF!="","",#REF!)</f>
        <v>#REF!</v>
      </c>
      <c r="AA60" s="158" t="e">
        <f>+IF(#REF!="","",#REF!)</f>
        <v>#REF!</v>
      </c>
      <c r="AB60" s="158" t="e">
        <f>+IF(#REF!="","",#REF!)</f>
        <v>#REF!</v>
      </c>
      <c r="AC60" s="158" t="e">
        <f>+IF(#REF!="","",#REF!)</f>
        <v>#REF!</v>
      </c>
      <c r="AD60" s="158" t="e">
        <f>+IF(#REF!="","",#REF!)</f>
        <v>#REF!</v>
      </c>
      <c r="AE60" s="158" t="e">
        <f>+IF(#REF!="","",#REF!)</f>
        <v>#REF!</v>
      </c>
      <c r="AF60" s="572"/>
      <c r="AG60" s="117" t="e">
        <f t="shared" si="2"/>
        <v>#REF!</v>
      </c>
      <c r="AH60" s="561"/>
      <c r="AI60" s="118" t="e">
        <f>IF(H60&lt;XXX6!$L$41,"Vétéran 3",IF(H60&lt;XXX6!$L$42,"Vétéran 2",IF(H60&lt;XXX6!$L$43,"Vétéran 1",IF(H60&lt;XXX6!$L$44,"Senior",IF(H60&lt;XXX6!$L$45,"Junior",IF(H60&lt;XXX6!$L$46,"Cadet",IF(H60&lt;XXX6!$L$47,"Minime",IF(H60&lt;XXX6!$L$48,"Benjamin","Poussin"))))))))</f>
        <v>#REF!</v>
      </c>
      <c r="AJ60" s="85" t="e">
        <f t="shared" si="3"/>
        <v>#REF!</v>
      </c>
      <c r="AK60" s="85"/>
      <c r="AL60" s="85"/>
      <c r="IQ60" s="22"/>
      <c r="IR60" s="100"/>
      <c r="IS60" s="20"/>
    </row>
    <row r="61" spans="1:253" ht="21.75" customHeight="1">
      <c r="A61" s="111"/>
      <c r="B61" s="112">
        <v>54</v>
      </c>
      <c r="C61" s="113" t="e">
        <f>+IF(#REF!="","",#REF!)</f>
        <v>#REF!</v>
      </c>
      <c r="D61" s="113" t="e">
        <f>+IF(#REF!="","",#REF!)</f>
        <v>#REF!</v>
      </c>
      <c r="E61" s="113" t="e">
        <f>+IF(#REF!="","",#REF!)</f>
        <v>#REF!</v>
      </c>
      <c r="F61" s="113" t="e">
        <f>+IF(#REF!="","",#REF!)</f>
        <v>#REF!</v>
      </c>
      <c r="G61" s="113" t="e">
        <f>+IF(#REF!="","",#REF!)</f>
        <v>#REF!</v>
      </c>
      <c r="H61" s="154" t="e">
        <f>+IF(#REF!="","",#REF!)</f>
        <v>#REF!</v>
      </c>
      <c r="I61" s="113" t="e">
        <f>+IF(#REF!="","",#REF!)</f>
        <v>#REF!</v>
      </c>
      <c r="J61" s="113" t="e">
        <f>+IF(#REF!="","",#REF!)</f>
        <v>#REF!</v>
      </c>
      <c r="K61" s="155"/>
      <c r="L61" s="159" t="e">
        <f>+IF(#REF!="","",#REF!)</f>
        <v>#REF!</v>
      </c>
      <c r="M61" s="160" t="e">
        <f>+IF(#REF!="","",#REF!)</f>
        <v>#REF!</v>
      </c>
      <c r="N61" s="159" t="e">
        <f>+IF(#REF!="","",#REF!)</f>
        <v>#REF!</v>
      </c>
      <c r="O61" s="160" t="e">
        <f>+IF(#REF!="","",#REF!)</f>
        <v>#REF!</v>
      </c>
      <c r="P61" s="159" t="e">
        <f>+IF(#REF!="","",#REF!)</f>
        <v>#REF!</v>
      </c>
      <c r="Q61" s="160" t="e">
        <f>+IF(#REF!="","",#REF!)</f>
        <v>#REF!</v>
      </c>
      <c r="R61" s="159" t="e">
        <f>+IF(#REF!="","",#REF!)</f>
        <v>#REF!</v>
      </c>
      <c r="S61" s="160" t="e">
        <f>+IF(#REF!="","",#REF!)</f>
        <v>#REF!</v>
      </c>
      <c r="T61" s="159" t="e">
        <f>+IF(#REF!="","",#REF!)</f>
        <v>#REF!</v>
      </c>
      <c r="U61" s="160" t="e">
        <f>+IF(#REF!="","",#REF!)</f>
        <v>#REF!</v>
      </c>
      <c r="V61" s="158" t="e">
        <f>+IF(#REF!="","",#REF!)</f>
        <v>#REF!</v>
      </c>
      <c r="W61" s="158" t="e">
        <f>+IF(#REF!="","",#REF!)</f>
        <v>#REF!</v>
      </c>
      <c r="X61" s="158" t="e">
        <f>+IF(#REF!="","",#REF!)</f>
        <v>#REF!</v>
      </c>
      <c r="Y61" s="158" t="e">
        <f>+IF(#REF!="","",#REF!)</f>
        <v>#REF!</v>
      </c>
      <c r="Z61" s="158" t="e">
        <f>+IF(#REF!="","",#REF!)</f>
        <v>#REF!</v>
      </c>
      <c r="AA61" s="158" t="e">
        <f>+IF(#REF!="","",#REF!)</f>
        <v>#REF!</v>
      </c>
      <c r="AB61" s="158" t="e">
        <f>+IF(#REF!="","",#REF!)</f>
        <v>#REF!</v>
      </c>
      <c r="AC61" s="158" t="e">
        <f>+IF(#REF!="","",#REF!)</f>
        <v>#REF!</v>
      </c>
      <c r="AD61" s="158" t="e">
        <f>+IF(#REF!="","",#REF!)</f>
        <v>#REF!</v>
      </c>
      <c r="AE61" s="158" t="e">
        <f>+IF(#REF!="","",#REF!)</f>
        <v>#REF!</v>
      </c>
      <c r="AF61" s="572"/>
      <c r="AG61" s="117" t="e">
        <f t="shared" si="2"/>
        <v>#REF!</v>
      </c>
      <c r="AH61" s="561"/>
      <c r="AI61" s="118" t="e">
        <f>IF(H61&lt;XXX6!$L$41,"Vétéran 3",IF(H61&lt;XXX6!$L$42,"Vétéran 2",IF(H61&lt;XXX6!$L$43,"Vétéran 1",IF(H61&lt;XXX6!$L$44,"Senior",IF(H61&lt;XXX6!$L$45,"Junior",IF(H61&lt;XXX6!$L$46,"Cadet",IF(H61&lt;XXX6!$L$47,"Minime",IF(H61&lt;XXX6!$L$48,"Benjamin","Poussin"))))))))</f>
        <v>#REF!</v>
      </c>
      <c r="AJ61" s="85" t="e">
        <f t="shared" si="3"/>
        <v>#REF!</v>
      </c>
      <c r="AK61" s="85"/>
      <c r="AL61" s="85"/>
      <c r="IQ61" s="22"/>
      <c r="IR61" s="100"/>
      <c r="IS61" s="20"/>
    </row>
    <row r="62" spans="1:253" ht="21.75" customHeight="1">
      <c r="A62" s="111"/>
      <c r="B62" s="112">
        <v>55</v>
      </c>
      <c r="C62" s="113" t="e">
        <f>+IF(#REF!="","",#REF!)</f>
        <v>#REF!</v>
      </c>
      <c r="D62" s="113" t="e">
        <f>+IF(#REF!="","",#REF!)</f>
        <v>#REF!</v>
      </c>
      <c r="E62" s="113" t="e">
        <f>+IF(#REF!="","",#REF!)</f>
        <v>#REF!</v>
      </c>
      <c r="F62" s="113" t="e">
        <f>+IF(#REF!="","",#REF!)</f>
        <v>#REF!</v>
      </c>
      <c r="G62" s="113" t="e">
        <f>+IF(#REF!="","",#REF!)</f>
        <v>#REF!</v>
      </c>
      <c r="H62" s="154" t="e">
        <f>+IF(#REF!="","",#REF!)</f>
        <v>#REF!</v>
      </c>
      <c r="I62" s="113" t="e">
        <f>+IF(#REF!="","",#REF!)</f>
        <v>#REF!</v>
      </c>
      <c r="J62" s="113" t="e">
        <f>+IF(#REF!="","",#REF!)</f>
        <v>#REF!</v>
      </c>
      <c r="K62" s="155"/>
      <c r="L62" s="159" t="e">
        <f>+IF(#REF!="","",#REF!)</f>
        <v>#REF!</v>
      </c>
      <c r="M62" s="160" t="e">
        <f>+IF(#REF!="","",#REF!)</f>
        <v>#REF!</v>
      </c>
      <c r="N62" s="159" t="e">
        <f>+IF(#REF!="","",#REF!)</f>
        <v>#REF!</v>
      </c>
      <c r="O62" s="160" t="e">
        <f>+IF(#REF!="","",#REF!)</f>
        <v>#REF!</v>
      </c>
      <c r="P62" s="159" t="e">
        <f>+IF(#REF!="","",#REF!)</f>
        <v>#REF!</v>
      </c>
      <c r="Q62" s="160" t="e">
        <f>+IF(#REF!="","",#REF!)</f>
        <v>#REF!</v>
      </c>
      <c r="R62" s="159" t="e">
        <f>+IF(#REF!="","",#REF!)</f>
        <v>#REF!</v>
      </c>
      <c r="S62" s="160" t="e">
        <f>+IF(#REF!="","",#REF!)</f>
        <v>#REF!</v>
      </c>
      <c r="T62" s="159" t="e">
        <f>+IF(#REF!="","",#REF!)</f>
        <v>#REF!</v>
      </c>
      <c r="U62" s="160" t="e">
        <f>+IF(#REF!="","",#REF!)</f>
        <v>#REF!</v>
      </c>
      <c r="V62" s="158" t="e">
        <f>+IF(#REF!="","",#REF!)</f>
        <v>#REF!</v>
      </c>
      <c r="W62" s="158" t="e">
        <f>+IF(#REF!="","",#REF!)</f>
        <v>#REF!</v>
      </c>
      <c r="X62" s="158" t="e">
        <f>+IF(#REF!="","",#REF!)</f>
        <v>#REF!</v>
      </c>
      <c r="Y62" s="158" t="e">
        <f>+IF(#REF!="","",#REF!)</f>
        <v>#REF!</v>
      </c>
      <c r="Z62" s="158" t="e">
        <f>+IF(#REF!="","",#REF!)</f>
        <v>#REF!</v>
      </c>
      <c r="AA62" s="158" t="e">
        <f>+IF(#REF!="","",#REF!)</f>
        <v>#REF!</v>
      </c>
      <c r="AB62" s="158" t="e">
        <f>+IF(#REF!="","",#REF!)</f>
        <v>#REF!</v>
      </c>
      <c r="AC62" s="158" t="e">
        <f>+IF(#REF!="","",#REF!)</f>
        <v>#REF!</v>
      </c>
      <c r="AD62" s="158" t="e">
        <f>+IF(#REF!="","",#REF!)</f>
        <v>#REF!</v>
      </c>
      <c r="AE62" s="158" t="e">
        <f>+IF(#REF!="","",#REF!)</f>
        <v>#REF!</v>
      </c>
      <c r="AF62" s="572"/>
      <c r="AG62" s="117" t="e">
        <f t="shared" si="2"/>
        <v>#REF!</v>
      </c>
      <c r="AH62" s="561"/>
      <c r="AI62" s="118" t="e">
        <f>IF(H62&lt;XXX6!$L$41,"Vétéran 3",IF(H62&lt;XXX6!$L$42,"Vétéran 2",IF(H62&lt;XXX6!$L$43,"Vétéran 1",IF(H62&lt;XXX6!$L$44,"Senior",IF(H62&lt;XXX6!$L$45,"Junior",IF(H62&lt;XXX6!$L$46,"Cadet",IF(H62&lt;XXX6!$L$47,"Minime",IF(H62&lt;XXX6!$L$48,"Benjamin","Poussin"))))))))</f>
        <v>#REF!</v>
      </c>
      <c r="AJ62" s="85" t="e">
        <f t="shared" si="3"/>
        <v>#REF!</v>
      </c>
      <c r="AK62" s="85"/>
      <c r="AL62" s="85"/>
      <c r="IQ62" s="22"/>
      <c r="IR62" s="100"/>
      <c r="IS62" s="20"/>
    </row>
    <row r="63" spans="1:253" ht="21.75" customHeight="1">
      <c r="A63" s="111"/>
      <c r="B63" s="112">
        <v>56</v>
      </c>
      <c r="C63" s="113" t="e">
        <f>+IF(#REF!="","",#REF!)</f>
        <v>#REF!</v>
      </c>
      <c r="D63" s="113" t="e">
        <f>+IF(#REF!="","",#REF!)</f>
        <v>#REF!</v>
      </c>
      <c r="E63" s="113" t="e">
        <f>+IF(#REF!="","",#REF!)</f>
        <v>#REF!</v>
      </c>
      <c r="F63" s="113" t="e">
        <f>+IF(#REF!="","",#REF!)</f>
        <v>#REF!</v>
      </c>
      <c r="G63" s="113" t="e">
        <f>+IF(#REF!="","",#REF!)</f>
        <v>#REF!</v>
      </c>
      <c r="H63" s="154" t="e">
        <f>+IF(#REF!="","",#REF!)</f>
        <v>#REF!</v>
      </c>
      <c r="I63" s="113" t="e">
        <f>+IF(#REF!="","",#REF!)</f>
        <v>#REF!</v>
      </c>
      <c r="J63" s="113" t="e">
        <f>+IF(#REF!="","",#REF!)</f>
        <v>#REF!</v>
      </c>
      <c r="K63" s="155"/>
      <c r="L63" s="159" t="e">
        <f>+IF(#REF!="","",#REF!)</f>
        <v>#REF!</v>
      </c>
      <c r="M63" s="160" t="e">
        <f>+IF(#REF!="","",#REF!)</f>
        <v>#REF!</v>
      </c>
      <c r="N63" s="159" t="e">
        <f>+IF(#REF!="","",#REF!)</f>
        <v>#REF!</v>
      </c>
      <c r="O63" s="160" t="e">
        <f>+IF(#REF!="","",#REF!)</f>
        <v>#REF!</v>
      </c>
      <c r="P63" s="159" t="e">
        <f>+IF(#REF!="","",#REF!)</f>
        <v>#REF!</v>
      </c>
      <c r="Q63" s="160" t="e">
        <f>+IF(#REF!="","",#REF!)</f>
        <v>#REF!</v>
      </c>
      <c r="R63" s="159" t="e">
        <f>+IF(#REF!="","",#REF!)</f>
        <v>#REF!</v>
      </c>
      <c r="S63" s="160" t="e">
        <f>+IF(#REF!="","",#REF!)</f>
        <v>#REF!</v>
      </c>
      <c r="T63" s="159" t="e">
        <f>+IF(#REF!="","",#REF!)</f>
        <v>#REF!</v>
      </c>
      <c r="U63" s="160" t="e">
        <f>+IF(#REF!="","",#REF!)</f>
        <v>#REF!</v>
      </c>
      <c r="V63" s="158" t="e">
        <f>+IF(#REF!="","",#REF!)</f>
        <v>#REF!</v>
      </c>
      <c r="W63" s="158" t="e">
        <f>+IF(#REF!="","",#REF!)</f>
        <v>#REF!</v>
      </c>
      <c r="X63" s="158" t="e">
        <f>+IF(#REF!="","",#REF!)</f>
        <v>#REF!</v>
      </c>
      <c r="Y63" s="158" t="e">
        <f>+IF(#REF!="","",#REF!)</f>
        <v>#REF!</v>
      </c>
      <c r="Z63" s="158" t="e">
        <f>+IF(#REF!="","",#REF!)</f>
        <v>#REF!</v>
      </c>
      <c r="AA63" s="158" t="e">
        <f>+IF(#REF!="","",#REF!)</f>
        <v>#REF!</v>
      </c>
      <c r="AB63" s="158" t="e">
        <f>+IF(#REF!="","",#REF!)</f>
        <v>#REF!</v>
      </c>
      <c r="AC63" s="158" t="e">
        <f>+IF(#REF!="","",#REF!)</f>
        <v>#REF!</v>
      </c>
      <c r="AD63" s="158" t="e">
        <f>+IF(#REF!="","",#REF!)</f>
        <v>#REF!</v>
      </c>
      <c r="AE63" s="158" t="e">
        <f>+IF(#REF!="","",#REF!)</f>
        <v>#REF!</v>
      </c>
      <c r="AF63" s="572"/>
      <c r="AG63" s="117" t="e">
        <f t="shared" si="2"/>
        <v>#REF!</v>
      </c>
      <c r="AH63" s="561"/>
      <c r="AI63" s="118" t="e">
        <f>IF(H63&lt;XXX6!$L$41,"Vétéran 3",IF(H63&lt;XXX6!$L$42,"Vétéran 2",IF(H63&lt;XXX6!$L$43,"Vétéran 1",IF(H63&lt;XXX6!$L$44,"Senior",IF(H63&lt;XXX6!$L$45,"Junior",IF(H63&lt;XXX6!$L$46,"Cadet",IF(H63&lt;XXX6!$L$47,"Minime",IF(H63&lt;XXX6!$L$48,"Benjamin","Poussin"))))))))</f>
        <v>#REF!</v>
      </c>
      <c r="AJ63" s="85" t="e">
        <f t="shared" si="3"/>
        <v>#REF!</v>
      </c>
      <c r="AK63" s="85"/>
      <c r="AL63" s="85"/>
      <c r="IQ63" s="22"/>
      <c r="IR63" s="100"/>
      <c r="IS63" s="20"/>
    </row>
    <row r="64" spans="1:253" ht="21.75" customHeight="1">
      <c r="A64" s="111"/>
      <c r="B64" s="112">
        <v>57</v>
      </c>
      <c r="C64" s="113" t="e">
        <f>+IF(#REF!="","",#REF!)</f>
        <v>#REF!</v>
      </c>
      <c r="D64" s="113" t="e">
        <f>+IF(#REF!="","",#REF!)</f>
        <v>#REF!</v>
      </c>
      <c r="E64" s="113" t="e">
        <f>+IF(#REF!="","",#REF!)</f>
        <v>#REF!</v>
      </c>
      <c r="F64" s="113" t="e">
        <f>+IF(#REF!="","",#REF!)</f>
        <v>#REF!</v>
      </c>
      <c r="G64" s="113" t="e">
        <f>+IF(#REF!="","",#REF!)</f>
        <v>#REF!</v>
      </c>
      <c r="H64" s="154" t="e">
        <f>+IF(#REF!="","",#REF!)</f>
        <v>#REF!</v>
      </c>
      <c r="I64" s="113" t="e">
        <f>+IF(#REF!="","",#REF!)</f>
        <v>#REF!</v>
      </c>
      <c r="J64" s="113" t="e">
        <f>+IF(#REF!="","",#REF!)</f>
        <v>#REF!</v>
      </c>
      <c r="K64" s="155"/>
      <c r="L64" s="159" t="e">
        <f>+IF(#REF!="","",#REF!)</f>
        <v>#REF!</v>
      </c>
      <c r="M64" s="160" t="e">
        <f>+IF(#REF!="","",#REF!)</f>
        <v>#REF!</v>
      </c>
      <c r="N64" s="159" t="e">
        <f>+IF(#REF!="","",#REF!)</f>
        <v>#REF!</v>
      </c>
      <c r="O64" s="160" t="e">
        <f>+IF(#REF!="","",#REF!)</f>
        <v>#REF!</v>
      </c>
      <c r="P64" s="159" t="e">
        <f>+IF(#REF!="","",#REF!)</f>
        <v>#REF!</v>
      </c>
      <c r="Q64" s="160" t="e">
        <f>+IF(#REF!="","",#REF!)</f>
        <v>#REF!</v>
      </c>
      <c r="R64" s="159" t="e">
        <f>+IF(#REF!="","",#REF!)</f>
        <v>#REF!</v>
      </c>
      <c r="S64" s="160" t="e">
        <f>+IF(#REF!="","",#REF!)</f>
        <v>#REF!</v>
      </c>
      <c r="T64" s="159" t="e">
        <f>+IF(#REF!="","",#REF!)</f>
        <v>#REF!</v>
      </c>
      <c r="U64" s="160" t="e">
        <f>+IF(#REF!="","",#REF!)</f>
        <v>#REF!</v>
      </c>
      <c r="V64" s="158" t="e">
        <f>+IF(#REF!="","",#REF!)</f>
        <v>#REF!</v>
      </c>
      <c r="W64" s="158" t="e">
        <f>+IF(#REF!="","",#REF!)</f>
        <v>#REF!</v>
      </c>
      <c r="X64" s="158" t="e">
        <f>+IF(#REF!="","",#REF!)</f>
        <v>#REF!</v>
      </c>
      <c r="Y64" s="158" t="e">
        <f>+IF(#REF!="","",#REF!)</f>
        <v>#REF!</v>
      </c>
      <c r="Z64" s="158" t="e">
        <f>+IF(#REF!="","",#REF!)</f>
        <v>#REF!</v>
      </c>
      <c r="AA64" s="158" t="e">
        <f>+IF(#REF!="","",#REF!)</f>
        <v>#REF!</v>
      </c>
      <c r="AB64" s="158" t="e">
        <f>+IF(#REF!="","",#REF!)</f>
        <v>#REF!</v>
      </c>
      <c r="AC64" s="158" t="e">
        <f>+IF(#REF!="","",#REF!)</f>
        <v>#REF!</v>
      </c>
      <c r="AD64" s="158" t="e">
        <f>+IF(#REF!="","",#REF!)</f>
        <v>#REF!</v>
      </c>
      <c r="AE64" s="158" t="e">
        <f>+IF(#REF!="","",#REF!)</f>
        <v>#REF!</v>
      </c>
      <c r="AF64" s="572"/>
      <c r="AG64" s="117" t="e">
        <f t="shared" si="2"/>
        <v>#REF!</v>
      </c>
      <c r="AH64" s="561"/>
      <c r="AI64" s="118" t="e">
        <f>IF(H64&lt;XXX6!$L$41,"Vétéran 3",IF(H64&lt;XXX6!$L$42,"Vétéran 2",IF(H64&lt;XXX6!$L$43,"Vétéran 1",IF(H64&lt;XXX6!$L$44,"Senior",IF(H64&lt;XXX6!$L$45,"Junior",IF(H64&lt;XXX6!$L$46,"Cadet",IF(H64&lt;XXX6!$L$47,"Minime",IF(H64&lt;XXX6!$L$48,"Benjamin","Poussin"))))))))</f>
        <v>#REF!</v>
      </c>
      <c r="AJ64" s="85" t="e">
        <f t="shared" si="3"/>
        <v>#REF!</v>
      </c>
      <c r="AK64" s="85"/>
      <c r="AL64" s="85"/>
      <c r="IQ64" s="22"/>
      <c r="IR64" s="100"/>
      <c r="IS64" s="20"/>
    </row>
    <row r="65" spans="1:253" ht="21.75" customHeight="1">
      <c r="A65" s="111"/>
      <c r="B65" s="112">
        <v>58</v>
      </c>
      <c r="C65" s="113" t="e">
        <f>+IF(#REF!="","",#REF!)</f>
        <v>#REF!</v>
      </c>
      <c r="D65" s="113" t="e">
        <f>+IF(#REF!="","",#REF!)</f>
        <v>#REF!</v>
      </c>
      <c r="E65" s="113" t="e">
        <f>+IF(#REF!="","",#REF!)</f>
        <v>#REF!</v>
      </c>
      <c r="F65" s="113" t="e">
        <f>+IF(#REF!="","",#REF!)</f>
        <v>#REF!</v>
      </c>
      <c r="G65" s="113" t="e">
        <f>+IF(#REF!="","",#REF!)</f>
        <v>#REF!</v>
      </c>
      <c r="H65" s="154" t="e">
        <f>+IF(#REF!="","",#REF!)</f>
        <v>#REF!</v>
      </c>
      <c r="I65" s="113" t="e">
        <f>+IF(#REF!="","",#REF!)</f>
        <v>#REF!</v>
      </c>
      <c r="J65" s="113" t="e">
        <f>+IF(#REF!="","",#REF!)</f>
        <v>#REF!</v>
      </c>
      <c r="K65" s="155"/>
      <c r="L65" s="159" t="e">
        <f>+IF(#REF!="","",#REF!)</f>
        <v>#REF!</v>
      </c>
      <c r="M65" s="160" t="e">
        <f>+IF(#REF!="","",#REF!)</f>
        <v>#REF!</v>
      </c>
      <c r="N65" s="159" t="e">
        <f>+IF(#REF!="","",#REF!)</f>
        <v>#REF!</v>
      </c>
      <c r="O65" s="160" t="e">
        <f>+IF(#REF!="","",#REF!)</f>
        <v>#REF!</v>
      </c>
      <c r="P65" s="159" t="e">
        <f>+IF(#REF!="","",#REF!)</f>
        <v>#REF!</v>
      </c>
      <c r="Q65" s="160" t="e">
        <f>+IF(#REF!="","",#REF!)</f>
        <v>#REF!</v>
      </c>
      <c r="R65" s="159" t="e">
        <f>+IF(#REF!="","",#REF!)</f>
        <v>#REF!</v>
      </c>
      <c r="S65" s="160" t="e">
        <f>+IF(#REF!="","",#REF!)</f>
        <v>#REF!</v>
      </c>
      <c r="T65" s="159" t="e">
        <f>+IF(#REF!="","",#REF!)</f>
        <v>#REF!</v>
      </c>
      <c r="U65" s="160" t="e">
        <f>+IF(#REF!="","",#REF!)</f>
        <v>#REF!</v>
      </c>
      <c r="V65" s="158" t="e">
        <f>+IF(#REF!="","",#REF!)</f>
        <v>#REF!</v>
      </c>
      <c r="W65" s="158" t="e">
        <f>+IF(#REF!="","",#REF!)</f>
        <v>#REF!</v>
      </c>
      <c r="X65" s="158" t="e">
        <f>+IF(#REF!="","",#REF!)</f>
        <v>#REF!</v>
      </c>
      <c r="Y65" s="158" t="e">
        <f>+IF(#REF!="","",#REF!)</f>
        <v>#REF!</v>
      </c>
      <c r="Z65" s="158" t="e">
        <f>+IF(#REF!="","",#REF!)</f>
        <v>#REF!</v>
      </c>
      <c r="AA65" s="158" t="e">
        <f>+IF(#REF!="","",#REF!)</f>
        <v>#REF!</v>
      </c>
      <c r="AB65" s="158" t="e">
        <f>+IF(#REF!="","",#REF!)</f>
        <v>#REF!</v>
      </c>
      <c r="AC65" s="158" t="e">
        <f>+IF(#REF!="","",#REF!)</f>
        <v>#REF!</v>
      </c>
      <c r="AD65" s="158" t="e">
        <f>+IF(#REF!="","",#REF!)</f>
        <v>#REF!</v>
      </c>
      <c r="AE65" s="158" t="e">
        <f>+IF(#REF!="","",#REF!)</f>
        <v>#REF!</v>
      </c>
      <c r="AF65" s="572"/>
      <c r="AG65" s="117" t="e">
        <f t="shared" si="2"/>
        <v>#REF!</v>
      </c>
      <c r="AH65" s="561"/>
      <c r="AI65" s="118" t="e">
        <f>IF(H65&lt;XXX6!$L$41,"Vétéran 3",IF(H65&lt;XXX6!$L$42,"Vétéran 2",IF(H65&lt;XXX6!$L$43,"Vétéran 1",IF(H65&lt;XXX6!$L$44,"Senior",IF(H65&lt;XXX6!$L$45,"Junior",IF(H65&lt;XXX6!$L$46,"Cadet",IF(H65&lt;XXX6!$L$47,"Minime",IF(H65&lt;XXX6!$L$48,"Benjamin","Poussin"))))))))</f>
        <v>#REF!</v>
      </c>
      <c r="AJ65" s="85" t="e">
        <f t="shared" si="3"/>
        <v>#REF!</v>
      </c>
      <c r="AK65" s="85"/>
      <c r="AL65" s="85"/>
      <c r="IQ65" s="22"/>
      <c r="IR65" s="100"/>
      <c r="IS65" s="20"/>
    </row>
    <row r="66" spans="1:253" ht="21.75" customHeight="1">
      <c r="A66" s="111"/>
      <c r="B66" s="112">
        <v>59</v>
      </c>
      <c r="C66" s="113" t="e">
        <f>+IF(#REF!="","",#REF!)</f>
        <v>#REF!</v>
      </c>
      <c r="D66" s="113" t="e">
        <f>+IF(#REF!="","",#REF!)</f>
        <v>#REF!</v>
      </c>
      <c r="E66" s="113" t="e">
        <f>+IF(#REF!="","",#REF!)</f>
        <v>#REF!</v>
      </c>
      <c r="F66" s="113" t="e">
        <f>+IF(#REF!="","",#REF!)</f>
        <v>#REF!</v>
      </c>
      <c r="G66" s="113" t="e">
        <f>+IF(#REF!="","",#REF!)</f>
        <v>#REF!</v>
      </c>
      <c r="H66" s="154" t="e">
        <f>+IF(#REF!="","",#REF!)</f>
        <v>#REF!</v>
      </c>
      <c r="I66" s="113" t="e">
        <f>+IF(#REF!="","",#REF!)</f>
        <v>#REF!</v>
      </c>
      <c r="J66" s="113" t="e">
        <f>+IF(#REF!="","",#REF!)</f>
        <v>#REF!</v>
      </c>
      <c r="K66" s="155"/>
      <c r="L66" s="159" t="e">
        <f>+IF(#REF!="","",#REF!)</f>
        <v>#REF!</v>
      </c>
      <c r="M66" s="160" t="e">
        <f>+IF(#REF!="","",#REF!)</f>
        <v>#REF!</v>
      </c>
      <c r="N66" s="159" t="e">
        <f>+IF(#REF!="","",#REF!)</f>
        <v>#REF!</v>
      </c>
      <c r="O66" s="160" t="e">
        <f>+IF(#REF!="","",#REF!)</f>
        <v>#REF!</v>
      </c>
      <c r="P66" s="159" t="e">
        <f>+IF(#REF!="","",#REF!)</f>
        <v>#REF!</v>
      </c>
      <c r="Q66" s="160" t="e">
        <f>+IF(#REF!="","",#REF!)</f>
        <v>#REF!</v>
      </c>
      <c r="R66" s="159" t="e">
        <f>+IF(#REF!="","",#REF!)</f>
        <v>#REF!</v>
      </c>
      <c r="S66" s="160" t="e">
        <f>+IF(#REF!="","",#REF!)</f>
        <v>#REF!</v>
      </c>
      <c r="T66" s="159" t="e">
        <f>+IF(#REF!="","",#REF!)</f>
        <v>#REF!</v>
      </c>
      <c r="U66" s="160" t="e">
        <f>+IF(#REF!="","",#REF!)</f>
        <v>#REF!</v>
      </c>
      <c r="V66" s="158" t="e">
        <f>+IF(#REF!="","",#REF!)</f>
        <v>#REF!</v>
      </c>
      <c r="W66" s="158" t="e">
        <f>+IF(#REF!="","",#REF!)</f>
        <v>#REF!</v>
      </c>
      <c r="X66" s="158" t="e">
        <f>+IF(#REF!="","",#REF!)</f>
        <v>#REF!</v>
      </c>
      <c r="Y66" s="158" t="e">
        <f>+IF(#REF!="","",#REF!)</f>
        <v>#REF!</v>
      </c>
      <c r="Z66" s="158" t="e">
        <f>+IF(#REF!="","",#REF!)</f>
        <v>#REF!</v>
      </c>
      <c r="AA66" s="158" t="e">
        <f>+IF(#REF!="","",#REF!)</f>
        <v>#REF!</v>
      </c>
      <c r="AB66" s="158" t="e">
        <f>+IF(#REF!="","",#REF!)</f>
        <v>#REF!</v>
      </c>
      <c r="AC66" s="158" t="e">
        <f>+IF(#REF!="","",#REF!)</f>
        <v>#REF!</v>
      </c>
      <c r="AD66" s="158" t="e">
        <f>+IF(#REF!="","",#REF!)</f>
        <v>#REF!</v>
      </c>
      <c r="AE66" s="158" t="e">
        <f>+IF(#REF!="","",#REF!)</f>
        <v>#REF!</v>
      </c>
      <c r="AF66" s="572"/>
      <c r="AG66" s="117" t="e">
        <f t="shared" si="2"/>
        <v>#REF!</v>
      </c>
      <c r="AH66" s="561"/>
      <c r="AI66" s="118" t="e">
        <f>IF(H66&lt;XXX6!$L$41,"Vétéran 3",IF(H66&lt;XXX6!$L$42,"Vétéran 2",IF(H66&lt;XXX6!$L$43,"Vétéran 1",IF(H66&lt;XXX6!$L$44,"Senior",IF(H66&lt;XXX6!$L$45,"Junior",IF(H66&lt;XXX6!$L$46,"Cadet",IF(H66&lt;XXX6!$L$47,"Minime",IF(H66&lt;XXX6!$L$48,"Benjamin","Poussin"))))))))</f>
        <v>#REF!</v>
      </c>
      <c r="AJ66" s="85" t="e">
        <f t="shared" si="3"/>
        <v>#REF!</v>
      </c>
      <c r="AK66" s="85"/>
      <c r="AL66" s="85"/>
      <c r="IQ66" s="22"/>
      <c r="IR66" s="100"/>
      <c r="IS66" s="20"/>
    </row>
    <row r="67" spans="1:253" ht="21.75" customHeight="1">
      <c r="A67" s="111"/>
      <c r="B67" s="112">
        <v>60</v>
      </c>
      <c r="C67" s="113" t="e">
        <f>+IF(#REF!="","",#REF!)</f>
        <v>#REF!</v>
      </c>
      <c r="D67" s="113" t="e">
        <f>+IF(#REF!="","",#REF!)</f>
        <v>#REF!</v>
      </c>
      <c r="E67" s="113" t="e">
        <f>+IF(#REF!="","",#REF!)</f>
        <v>#REF!</v>
      </c>
      <c r="F67" s="113" t="e">
        <f>+IF(#REF!="","",#REF!)</f>
        <v>#REF!</v>
      </c>
      <c r="G67" s="113" t="e">
        <f>+IF(#REF!="","",#REF!)</f>
        <v>#REF!</v>
      </c>
      <c r="H67" s="154" t="e">
        <f>+IF(#REF!="","",#REF!)</f>
        <v>#REF!</v>
      </c>
      <c r="I67" s="113" t="e">
        <f>+IF(#REF!="","",#REF!)</f>
        <v>#REF!</v>
      </c>
      <c r="J67" s="113" t="e">
        <f>+IF(#REF!="","",#REF!)</f>
        <v>#REF!</v>
      </c>
      <c r="K67" s="155"/>
      <c r="L67" s="159" t="e">
        <f>+IF(#REF!="","",#REF!)</f>
        <v>#REF!</v>
      </c>
      <c r="M67" s="160" t="e">
        <f>+IF(#REF!="","",#REF!)</f>
        <v>#REF!</v>
      </c>
      <c r="N67" s="159" t="e">
        <f>+IF(#REF!="","",#REF!)</f>
        <v>#REF!</v>
      </c>
      <c r="O67" s="160" t="e">
        <f>+IF(#REF!="","",#REF!)</f>
        <v>#REF!</v>
      </c>
      <c r="P67" s="159" t="e">
        <f>+IF(#REF!="","",#REF!)</f>
        <v>#REF!</v>
      </c>
      <c r="Q67" s="160" t="e">
        <f>+IF(#REF!="","",#REF!)</f>
        <v>#REF!</v>
      </c>
      <c r="R67" s="159" t="e">
        <f>+IF(#REF!="","",#REF!)</f>
        <v>#REF!</v>
      </c>
      <c r="S67" s="160" t="e">
        <f>+IF(#REF!="","",#REF!)</f>
        <v>#REF!</v>
      </c>
      <c r="T67" s="159" t="e">
        <f>+IF(#REF!="","",#REF!)</f>
        <v>#REF!</v>
      </c>
      <c r="U67" s="160" t="e">
        <f>+IF(#REF!="","",#REF!)</f>
        <v>#REF!</v>
      </c>
      <c r="V67" s="158" t="e">
        <f>+IF(#REF!="","",#REF!)</f>
        <v>#REF!</v>
      </c>
      <c r="W67" s="158" t="e">
        <f>+IF(#REF!="","",#REF!)</f>
        <v>#REF!</v>
      </c>
      <c r="X67" s="158" t="e">
        <f>+IF(#REF!="","",#REF!)</f>
        <v>#REF!</v>
      </c>
      <c r="Y67" s="158" t="e">
        <f>+IF(#REF!="","",#REF!)</f>
        <v>#REF!</v>
      </c>
      <c r="Z67" s="158" t="e">
        <f>+IF(#REF!="","",#REF!)</f>
        <v>#REF!</v>
      </c>
      <c r="AA67" s="158" t="e">
        <f>+IF(#REF!="","",#REF!)</f>
        <v>#REF!</v>
      </c>
      <c r="AB67" s="158" t="e">
        <f>+IF(#REF!="","",#REF!)</f>
        <v>#REF!</v>
      </c>
      <c r="AC67" s="158" t="e">
        <f>+IF(#REF!="","",#REF!)</f>
        <v>#REF!</v>
      </c>
      <c r="AD67" s="158" t="e">
        <f>+IF(#REF!="","",#REF!)</f>
        <v>#REF!</v>
      </c>
      <c r="AE67" s="158" t="e">
        <f>+IF(#REF!="","",#REF!)</f>
        <v>#REF!</v>
      </c>
      <c r="AF67" s="572"/>
      <c r="AG67" s="117" t="e">
        <f t="shared" si="2"/>
        <v>#REF!</v>
      </c>
      <c r="AH67" s="561"/>
      <c r="AI67" s="118" t="e">
        <f>IF(H67&lt;XXX6!$L$41,"Vétéran 3",IF(H67&lt;XXX6!$L$42,"Vétéran 2",IF(H67&lt;XXX6!$L$43,"Vétéran 1",IF(H67&lt;XXX6!$L$44,"Senior",IF(H67&lt;XXX6!$L$45,"Junior",IF(H67&lt;XXX6!$L$46,"Cadet",IF(H67&lt;XXX6!$L$47,"Minime",IF(H67&lt;XXX6!$L$48,"Benjamin","Poussin"))))))))</f>
        <v>#REF!</v>
      </c>
      <c r="AJ67" s="85" t="e">
        <f t="shared" si="3"/>
        <v>#REF!</v>
      </c>
      <c r="AK67" s="85"/>
      <c r="AL67" s="85"/>
      <c r="IQ67" s="22"/>
      <c r="IR67" s="100"/>
      <c r="IS67" s="20"/>
    </row>
    <row r="68" spans="1:253" ht="21.75" customHeight="1">
      <c r="A68" s="111"/>
      <c r="B68" s="112">
        <v>61</v>
      </c>
      <c r="C68" s="113" t="e">
        <f>+IF(#REF!="","",#REF!)</f>
        <v>#REF!</v>
      </c>
      <c r="D68" s="113" t="e">
        <f>+IF(#REF!="","",#REF!)</f>
        <v>#REF!</v>
      </c>
      <c r="E68" s="113" t="e">
        <f>+IF(#REF!="","",#REF!)</f>
        <v>#REF!</v>
      </c>
      <c r="F68" s="113" t="e">
        <f>+IF(#REF!="","",#REF!)</f>
        <v>#REF!</v>
      </c>
      <c r="G68" s="113" t="e">
        <f>+IF(#REF!="","",#REF!)</f>
        <v>#REF!</v>
      </c>
      <c r="H68" s="154" t="e">
        <f>+IF(#REF!="","",#REF!)</f>
        <v>#REF!</v>
      </c>
      <c r="I68" s="113" t="e">
        <f>+IF(#REF!="","",#REF!)</f>
        <v>#REF!</v>
      </c>
      <c r="J68" s="113" t="e">
        <f>+IF(#REF!="","",#REF!)</f>
        <v>#REF!</v>
      </c>
      <c r="K68" s="155"/>
      <c r="L68" s="159" t="e">
        <f>+IF(#REF!="","",#REF!)</f>
        <v>#REF!</v>
      </c>
      <c r="M68" s="160" t="e">
        <f>+IF(#REF!="","",#REF!)</f>
        <v>#REF!</v>
      </c>
      <c r="N68" s="159" t="e">
        <f>+IF(#REF!="","",#REF!)</f>
        <v>#REF!</v>
      </c>
      <c r="O68" s="160" t="e">
        <f>+IF(#REF!="","",#REF!)</f>
        <v>#REF!</v>
      </c>
      <c r="P68" s="159" t="e">
        <f>+IF(#REF!="","",#REF!)</f>
        <v>#REF!</v>
      </c>
      <c r="Q68" s="160" t="e">
        <f>+IF(#REF!="","",#REF!)</f>
        <v>#REF!</v>
      </c>
      <c r="R68" s="159" t="e">
        <f>+IF(#REF!="","",#REF!)</f>
        <v>#REF!</v>
      </c>
      <c r="S68" s="160" t="e">
        <f>+IF(#REF!="","",#REF!)</f>
        <v>#REF!</v>
      </c>
      <c r="T68" s="159" t="e">
        <f>+IF(#REF!="","",#REF!)</f>
        <v>#REF!</v>
      </c>
      <c r="U68" s="160" t="e">
        <f>+IF(#REF!="","",#REF!)</f>
        <v>#REF!</v>
      </c>
      <c r="V68" s="158" t="e">
        <f>+IF(#REF!="","",#REF!)</f>
        <v>#REF!</v>
      </c>
      <c r="W68" s="158" t="e">
        <f>+IF(#REF!="","",#REF!)</f>
        <v>#REF!</v>
      </c>
      <c r="X68" s="158" t="e">
        <f>+IF(#REF!="","",#REF!)</f>
        <v>#REF!</v>
      </c>
      <c r="Y68" s="158" t="e">
        <f>+IF(#REF!="","",#REF!)</f>
        <v>#REF!</v>
      </c>
      <c r="Z68" s="158" t="e">
        <f>+IF(#REF!="","",#REF!)</f>
        <v>#REF!</v>
      </c>
      <c r="AA68" s="158" t="e">
        <f>+IF(#REF!="","",#REF!)</f>
        <v>#REF!</v>
      </c>
      <c r="AB68" s="158" t="e">
        <f>+IF(#REF!="","",#REF!)</f>
        <v>#REF!</v>
      </c>
      <c r="AC68" s="158" t="e">
        <f>+IF(#REF!="","",#REF!)</f>
        <v>#REF!</v>
      </c>
      <c r="AD68" s="158" t="e">
        <f>+IF(#REF!="","",#REF!)</f>
        <v>#REF!</v>
      </c>
      <c r="AE68" s="158" t="e">
        <f>+IF(#REF!="","",#REF!)</f>
        <v>#REF!</v>
      </c>
      <c r="AF68" s="572"/>
      <c r="AG68" s="117" t="e">
        <f t="shared" si="2"/>
        <v>#REF!</v>
      </c>
      <c r="AH68" s="561"/>
      <c r="AI68" s="118" t="e">
        <f>IF(H68&lt;XXX6!$L$41,"Vétéran 3",IF(H68&lt;XXX6!$L$42,"Vétéran 2",IF(H68&lt;XXX6!$L$43,"Vétéran 1",IF(H68&lt;XXX6!$L$44,"Senior",IF(H68&lt;XXX6!$L$45,"Junior",IF(H68&lt;XXX6!$L$46,"Cadet",IF(H68&lt;XXX6!$L$47,"Minime",IF(H68&lt;XXX6!$L$48,"Benjamin","Poussin"))))))))</f>
        <v>#REF!</v>
      </c>
      <c r="AJ68" s="85" t="e">
        <f t="shared" si="3"/>
        <v>#REF!</v>
      </c>
      <c r="AK68" s="85"/>
      <c r="AL68" s="85"/>
      <c r="IQ68" s="22"/>
      <c r="IR68" s="100"/>
      <c r="IS68" s="20"/>
    </row>
    <row r="69" spans="1:253" ht="21.75" customHeight="1">
      <c r="A69" s="111"/>
      <c r="B69" s="112">
        <v>62</v>
      </c>
      <c r="C69" s="113" t="e">
        <f>+IF(#REF!="","",#REF!)</f>
        <v>#REF!</v>
      </c>
      <c r="D69" s="113" t="e">
        <f>+IF(#REF!="","",#REF!)</f>
        <v>#REF!</v>
      </c>
      <c r="E69" s="113" t="e">
        <f>+IF(#REF!="","",#REF!)</f>
        <v>#REF!</v>
      </c>
      <c r="F69" s="113" t="e">
        <f>+IF(#REF!="","",#REF!)</f>
        <v>#REF!</v>
      </c>
      <c r="G69" s="113" t="e">
        <f>+IF(#REF!="","",#REF!)</f>
        <v>#REF!</v>
      </c>
      <c r="H69" s="154" t="e">
        <f>+IF(#REF!="","",#REF!)</f>
        <v>#REF!</v>
      </c>
      <c r="I69" s="113" t="e">
        <f>+IF(#REF!="","",#REF!)</f>
        <v>#REF!</v>
      </c>
      <c r="J69" s="113" t="e">
        <f>+IF(#REF!="","",#REF!)</f>
        <v>#REF!</v>
      </c>
      <c r="K69" s="155"/>
      <c r="L69" s="159" t="e">
        <f>+IF(#REF!="","",#REF!)</f>
        <v>#REF!</v>
      </c>
      <c r="M69" s="160" t="e">
        <f>+IF(#REF!="","",#REF!)</f>
        <v>#REF!</v>
      </c>
      <c r="N69" s="159" t="e">
        <f>+IF(#REF!="","",#REF!)</f>
        <v>#REF!</v>
      </c>
      <c r="O69" s="160" t="e">
        <f>+IF(#REF!="","",#REF!)</f>
        <v>#REF!</v>
      </c>
      <c r="P69" s="159" t="e">
        <f>+IF(#REF!="","",#REF!)</f>
        <v>#REF!</v>
      </c>
      <c r="Q69" s="160" t="e">
        <f>+IF(#REF!="","",#REF!)</f>
        <v>#REF!</v>
      </c>
      <c r="R69" s="159" t="e">
        <f>+IF(#REF!="","",#REF!)</f>
        <v>#REF!</v>
      </c>
      <c r="S69" s="160" t="e">
        <f>+IF(#REF!="","",#REF!)</f>
        <v>#REF!</v>
      </c>
      <c r="T69" s="159" t="e">
        <f>+IF(#REF!="","",#REF!)</f>
        <v>#REF!</v>
      </c>
      <c r="U69" s="160" t="e">
        <f>+IF(#REF!="","",#REF!)</f>
        <v>#REF!</v>
      </c>
      <c r="V69" s="158" t="e">
        <f>+IF(#REF!="","",#REF!)</f>
        <v>#REF!</v>
      </c>
      <c r="W69" s="158" t="e">
        <f>+IF(#REF!="","",#REF!)</f>
        <v>#REF!</v>
      </c>
      <c r="X69" s="158" t="e">
        <f>+IF(#REF!="","",#REF!)</f>
        <v>#REF!</v>
      </c>
      <c r="Y69" s="158" t="e">
        <f>+IF(#REF!="","",#REF!)</f>
        <v>#REF!</v>
      </c>
      <c r="Z69" s="158" t="e">
        <f>+IF(#REF!="","",#REF!)</f>
        <v>#REF!</v>
      </c>
      <c r="AA69" s="158" t="e">
        <f>+IF(#REF!="","",#REF!)</f>
        <v>#REF!</v>
      </c>
      <c r="AB69" s="158" t="e">
        <f>+IF(#REF!="","",#REF!)</f>
        <v>#REF!</v>
      </c>
      <c r="AC69" s="158" t="e">
        <f>+IF(#REF!="","",#REF!)</f>
        <v>#REF!</v>
      </c>
      <c r="AD69" s="158" t="e">
        <f>+IF(#REF!="","",#REF!)</f>
        <v>#REF!</v>
      </c>
      <c r="AE69" s="158" t="e">
        <f>+IF(#REF!="","",#REF!)</f>
        <v>#REF!</v>
      </c>
      <c r="AF69" s="572"/>
      <c r="AG69" s="117" t="e">
        <f t="shared" si="2"/>
        <v>#REF!</v>
      </c>
      <c r="AH69" s="561"/>
      <c r="AI69" s="118" t="e">
        <f>IF(H69&lt;XXX6!$L$41,"Vétéran 3",IF(H69&lt;XXX6!$L$42,"Vétéran 2",IF(H69&lt;XXX6!$L$43,"Vétéran 1",IF(H69&lt;XXX6!$L$44,"Senior",IF(H69&lt;XXX6!$L$45,"Junior",IF(H69&lt;XXX6!$L$46,"Cadet",IF(H69&lt;XXX6!$L$47,"Minime",IF(H69&lt;XXX6!$L$48,"Benjamin","Poussin"))))))))</f>
        <v>#REF!</v>
      </c>
      <c r="AJ69" s="85" t="e">
        <f t="shared" si="3"/>
        <v>#REF!</v>
      </c>
      <c r="AK69" s="85"/>
      <c r="AL69" s="85"/>
      <c r="IQ69" s="22"/>
      <c r="IR69" s="100"/>
      <c r="IS69" s="20"/>
    </row>
    <row r="70" spans="1:253" ht="21.75" customHeight="1">
      <c r="A70" s="111"/>
      <c r="B70" s="112">
        <v>63</v>
      </c>
      <c r="C70" s="113" t="e">
        <f>+IF(#REF!="","",#REF!)</f>
        <v>#REF!</v>
      </c>
      <c r="D70" s="113" t="e">
        <f>+IF(#REF!="","",#REF!)</f>
        <v>#REF!</v>
      </c>
      <c r="E70" s="113" t="e">
        <f>+IF(#REF!="","",#REF!)</f>
        <v>#REF!</v>
      </c>
      <c r="F70" s="113" t="e">
        <f>+IF(#REF!="","",#REF!)</f>
        <v>#REF!</v>
      </c>
      <c r="G70" s="113" t="e">
        <f>+IF(#REF!="","",#REF!)</f>
        <v>#REF!</v>
      </c>
      <c r="H70" s="154" t="e">
        <f>+IF(#REF!="","",#REF!)</f>
        <v>#REF!</v>
      </c>
      <c r="I70" s="113" t="e">
        <f>+IF(#REF!="","",#REF!)</f>
        <v>#REF!</v>
      </c>
      <c r="J70" s="113" t="e">
        <f>+IF(#REF!="","",#REF!)</f>
        <v>#REF!</v>
      </c>
      <c r="K70" s="155"/>
      <c r="L70" s="159" t="e">
        <f>+IF(#REF!="","",#REF!)</f>
        <v>#REF!</v>
      </c>
      <c r="M70" s="160" t="e">
        <f>+IF(#REF!="","",#REF!)</f>
        <v>#REF!</v>
      </c>
      <c r="N70" s="159" t="e">
        <f>+IF(#REF!="","",#REF!)</f>
        <v>#REF!</v>
      </c>
      <c r="O70" s="160" t="e">
        <f>+IF(#REF!="","",#REF!)</f>
        <v>#REF!</v>
      </c>
      <c r="P70" s="159" t="e">
        <f>+IF(#REF!="","",#REF!)</f>
        <v>#REF!</v>
      </c>
      <c r="Q70" s="160" t="e">
        <f>+IF(#REF!="","",#REF!)</f>
        <v>#REF!</v>
      </c>
      <c r="R70" s="159" t="e">
        <f>+IF(#REF!="","",#REF!)</f>
        <v>#REF!</v>
      </c>
      <c r="S70" s="160" t="e">
        <f>+IF(#REF!="","",#REF!)</f>
        <v>#REF!</v>
      </c>
      <c r="T70" s="159" t="e">
        <f>+IF(#REF!="","",#REF!)</f>
        <v>#REF!</v>
      </c>
      <c r="U70" s="160" t="e">
        <f>+IF(#REF!="","",#REF!)</f>
        <v>#REF!</v>
      </c>
      <c r="V70" s="158" t="e">
        <f>+IF(#REF!="","",#REF!)</f>
        <v>#REF!</v>
      </c>
      <c r="W70" s="158" t="e">
        <f>+IF(#REF!="","",#REF!)</f>
        <v>#REF!</v>
      </c>
      <c r="X70" s="158" t="e">
        <f>+IF(#REF!="","",#REF!)</f>
        <v>#REF!</v>
      </c>
      <c r="Y70" s="158" t="e">
        <f>+IF(#REF!="","",#REF!)</f>
        <v>#REF!</v>
      </c>
      <c r="Z70" s="158" t="e">
        <f>+IF(#REF!="","",#REF!)</f>
        <v>#REF!</v>
      </c>
      <c r="AA70" s="158" t="e">
        <f>+IF(#REF!="","",#REF!)</f>
        <v>#REF!</v>
      </c>
      <c r="AB70" s="158" t="e">
        <f>+IF(#REF!="","",#REF!)</f>
        <v>#REF!</v>
      </c>
      <c r="AC70" s="158" t="e">
        <f>+IF(#REF!="","",#REF!)</f>
        <v>#REF!</v>
      </c>
      <c r="AD70" s="158" t="e">
        <f>+IF(#REF!="","",#REF!)</f>
        <v>#REF!</v>
      </c>
      <c r="AE70" s="158" t="e">
        <f>+IF(#REF!="","",#REF!)</f>
        <v>#REF!</v>
      </c>
      <c r="AF70" s="572"/>
      <c r="AG70" s="117" t="e">
        <f t="shared" si="2"/>
        <v>#REF!</v>
      </c>
      <c r="AH70" s="561"/>
      <c r="AI70" s="118" t="e">
        <f>IF(H70&lt;XXX6!$L$41,"Vétéran 3",IF(H70&lt;XXX6!$L$42,"Vétéran 2",IF(H70&lt;XXX6!$L$43,"Vétéran 1",IF(H70&lt;XXX6!$L$44,"Senior",IF(H70&lt;XXX6!$L$45,"Junior",IF(H70&lt;XXX6!$L$46,"Cadet",IF(H70&lt;XXX6!$L$47,"Minime",IF(H70&lt;XXX6!$L$48,"Benjamin","Poussin"))))))))</f>
        <v>#REF!</v>
      </c>
      <c r="AJ70" s="85" t="e">
        <f t="shared" si="3"/>
        <v>#REF!</v>
      </c>
      <c r="AK70" s="85"/>
      <c r="AL70" s="85"/>
      <c r="IQ70" s="22"/>
      <c r="IR70" s="100"/>
      <c r="IS70" s="20"/>
    </row>
    <row r="71" spans="1:253" ht="21.75" customHeight="1">
      <c r="A71" s="111"/>
      <c r="B71" s="112">
        <v>64</v>
      </c>
      <c r="C71" s="113" t="e">
        <f>+IF(#REF!="","",#REF!)</f>
        <v>#REF!</v>
      </c>
      <c r="D71" s="113" t="e">
        <f>+IF(#REF!="","",#REF!)</f>
        <v>#REF!</v>
      </c>
      <c r="E71" s="113" t="e">
        <f>+IF(#REF!="","",#REF!)</f>
        <v>#REF!</v>
      </c>
      <c r="F71" s="113" t="e">
        <f>+IF(#REF!="","",#REF!)</f>
        <v>#REF!</v>
      </c>
      <c r="G71" s="113" t="e">
        <f>+IF(#REF!="","",#REF!)</f>
        <v>#REF!</v>
      </c>
      <c r="H71" s="154" t="e">
        <f>+IF(#REF!="","",#REF!)</f>
        <v>#REF!</v>
      </c>
      <c r="I71" s="113" t="e">
        <f>+IF(#REF!="","",#REF!)</f>
        <v>#REF!</v>
      </c>
      <c r="J71" s="113" t="e">
        <f>+IF(#REF!="","",#REF!)</f>
        <v>#REF!</v>
      </c>
      <c r="K71" s="155"/>
      <c r="L71" s="159" t="e">
        <f>+IF(#REF!="","",#REF!)</f>
        <v>#REF!</v>
      </c>
      <c r="M71" s="160" t="e">
        <f>+IF(#REF!="","",#REF!)</f>
        <v>#REF!</v>
      </c>
      <c r="N71" s="159" t="e">
        <f>+IF(#REF!="","",#REF!)</f>
        <v>#REF!</v>
      </c>
      <c r="O71" s="160" t="e">
        <f>+IF(#REF!="","",#REF!)</f>
        <v>#REF!</v>
      </c>
      <c r="P71" s="159" t="e">
        <f>+IF(#REF!="","",#REF!)</f>
        <v>#REF!</v>
      </c>
      <c r="Q71" s="160" t="e">
        <f>+IF(#REF!="","",#REF!)</f>
        <v>#REF!</v>
      </c>
      <c r="R71" s="159" t="e">
        <f>+IF(#REF!="","",#REF!)</f>
        <v>#REF!</v>
      </c>
      <c r="S71" s="160" t="e">
        <f>+IF(#REF!="","",#REF!)</f>
        <v>#REF!</v>
      </c>
      <c r="T71" s="159" t="e">
        <f>+IF(#REF!="","",#REF!)</f>
        <v>#REF!</v>
      </c>
      <c r="U71" s="160" t="e">
        <f>+IF(#REF!="","",#REF!)</f>
        <v>#REF!</v>
      </c>
      <c r="V71" s="158" t="e">
        <f>+IF(#REF!="","",#REF!)</f>
        <v>#REF!</v>
      </c>
      <c r="W71" s="158" t="e">
        <f>+IF(#REF!="","",#REF!)</f>
        <v>#REF!</v>
      </c>
      <c r="X71" s="158" t="e">
        <f>+IF(#REF!="","",#REF!)</f>
        <v>#REF!</v>
      </c>
      <c r="Y71" s="158" t="e">
        <f>+IF(#REF!="","",#REF!)</f>
        <v>#REF!</v>
      </c>
      <c r="Z71" s="158" t="e">
        <f>+IF(#REF!="","",#REF!)</f>
        <v>#REF!</v>
      </c>
      <c r="AA71" s="158" t="e">
        <f>+IF(#REF!="","",#REF!)</f>
        <v>#REF!</v>
      </c>
      <c r="AB71" s="158" t="e">
        <f>+IF(#REF!="","",#REF!)</f>
        <v>#REF!</v>
      </c>
      <c r="AC71" s="158" t="e">
        <f>+IF(#REF!="","",#REF!)</f>
        <v>#REF!</v>
      </c>
      <c r="AD71" s="158" t="e">
        <f>+IF(#REF!="","",#REF!)</f>
        <v>#REF!</v>
      </c>
      <c r="AE71" s="158" t="e">
        <f>+IF(#REF!="","",#REF!)</f>
        <v>#REF!</v>
      </c>
      <c r="AF71" s="572"/>
      <c r="AG71" s="117" t="e">
        <f t="shared" si="2"/>
        <v>#REF!</v>
      </c>
      <c r="AH71" s="561"/>
      <c r="AI71" s="118" t="e">
        <f>IF(H71&lt;XXX6!$L$41,"Vétéran 3",IF(H71&lt;XXX6!$L$42,"Vétéran 2",IF(H71&lt;XXX6!$L$43,"Vétéran 1",IF(H71&lt;XXX6!$L$44,"Senior",IF(H71&lt;XXX6!$L$45,"Junior",IF(H71&lt;XXX6!$L$46,"Cadet",IF(H71&lt;XXX6!$L$47,"Minime",IF(H71&lt;XXX6!$L$48,"Benjamin","Poussin"))))))))</f>
        <v>#REF!</v>
      </c>
      <c r="AJ71" s="85" t="e">
        <f t="shared" si="3"/>
        <v>#REF!</v>
      </c>
      <c r="AK71" s="85"/>
      <c r="AL71" s="85"/>
      <c r="IQ71" s="22"/>
      <c r="IR71" s="100"/>
      <c r="IS71" s="20"/>
    </row>
    <row r="72" spans="1:253" ht="21.75" customHeight="1">
      <c r="A72" s="111"/>
      <c r="B72" s="112">
        <v>65</v>
      </c>
      <c r="C72" s="113" t="e">
        <f>+IF(#REF!="","",#REF!)</f>
        <v>#REF!</v>
      </c>
      <c r="D72" s="113" t="e">
        <f>+IF(#REF!="","",#REF!)</f>
        <v>#REF!</v>
      </c>
      <c r="E72" s="113" t="e">
        <f>+IF(#REF!="","",#REF!)</f>
        <v>#REF!</v>
      </c>
      <c r="F72" s="113" t="e">
        <f>+IF(#REF!="","",#REF!)</f>
        <v>#REF!</v>
      </c>
      <c r="G72" s="113" t="e">
        <f>+IF(#REF!="","",#REF!)</f>
        <v>#REF!</v>
      </c>
      <c r="H72" s="154" t="e">
        <f>+IF(#REF!="","",#REF!)</f>
        <v>#REF!</v>
      </c>
      <c r="I72" s="113" t="e">
        <f>+IF(#REF!="","",#REF!)</f>
        <v>#REF!</v>
      </c>
      <c r="J72" s="113" t="e">
        <f>+IF(#REF!="","",#REF!)</f>
        <v>#REF!</v>
      </c>
      <c r="K72" s="155"/>
      <c r="L72" s="159" t="e">
        <f>+IF(#REF!="","",#REF!)</f>
        <v>#REF!</v>
      </c>
      <c r="M72" s="160" t="e">
        <f>+IF(#REF!="","",#REF!)</f>
        <v>#REF!</v>
      </c>
      <c r="N72" s="159" t="e">
        <f>+IF(#REF!="","",#REF!)</f>
        <v>#REF!</v>
      </c>
      <c r="O72" s="160" t="e">
        <f>+IF(#REF!="","",#REF!)</f>
        <v>#REF!</v>
      </c>
      <c r="P72" s="159" t="e">
        <f>+IF(#REF!="","",#REF!)</f>
        <v>#REF!</v>
      </c>
      <c r="Q72" s="160" t="e">
        <f>+IF(#REF!="","",#REF!)</f>
        <v>#REF!</v>
      </c>
      <c r="R72" s="159" t="e">
        <f>+IF(#REF!="","",#REF!)</f>
        <v>#REF!</v>
      </c>
      <c r="S72" s="160" t="e">
        <f>+IF(#REF!="","",#REF!)</f>
        <v>#REF!</v>
      </c>
      <c r="T72" s="159" t="e">
        <f>+IF(#REF!="","",#REF!)</f>
        <v>#REF!</v>
      </c>
      <c r="U72" s="160" t="e">
        <f>+IF(#REF!="","",#REF!)</f>
        <v>#REF!</v>
      </c>
      <c r="V72" s="158" t="e">
        <f>+IF(#REF!="","",#REF!)</f>
        <v>#REF!</v>
      </c>
      <c r="W72" s="158" t="e">
        <f>+IF(#REF!="","",#REF!)</f>
        <v>#REF!</v>
      </c>
      <c r="X72" s="158" t="e">
        <f>+IF(#REF!="","",#REF!)</f>
        <v>#REF!</v>
      </c>
      <c r="Y72" s="158" t="e">
        <f>+IF(#REF!="","",#REF!)</f>
        <v>#REF!</v>
      </c>
      <c r="Z72" s="158" t="e">
        <f>+IF(#REF!="","",#REF!)</f>
        <v>#REF!</v>
      </c>
      <c r="AA72" s="158" t="e">
        <f>+IF(#REF!="","",#REF!)</f>
        <v>#REF!</v>
      </c>
      <c r="AB72" s="158" t="e">
        <f>+IF(#REF!="","",#REF!)</f>
        <v>#REF!</v>
      </c>
      <c r="AC72" s="158" t="e">
        <f>+IF(#REF!="","",#REF!)</f>
        <v>#REF!</v>
      </c>
      <c r="AD72" s="158" t="e">
        <f>+IF(#REF!="","",#REF!)</f>
        <v>#REF!</v>
      </c>
      <c r="AE72" s="158" t="e">
        <f>+IF(#REF!="","",#REF!)</f>
        <v>#REF!</v>
      </c>
      <c r="AF72" s="572"/>
      <c r="AG72" s="117" t="e">
        <f t="shared" si="2"/>
        <v>#REF!</v>
      </c>
      <c r="AH72" s="561"/>
      <c r="AI72" s="118" t="e">
        <f>IF(H72&lt;XXX6!$L$41,"Vétéran 3",IF(H72&lt;XXX6!$L$42,"Vétéran 2",IF(H72&lt;XXX6!$L$43,"Vétéran 1",IF(H72&lt;XXX6!$L$44,"Senior",IF(H72&lt;XXX6!$L$45,"Junior",IF(H72&lt;XXX6!$L$46,"Cadet",IF(H72&lt;XXX6!$L$47,"Minime",IF(H72&lt;XXX6!$L$48,"Benjamin","Poussin"))))))))</f>
        <v>#REF!</v>
      </c>
      <c r="AJ72" s="85" t="e">
        <f t="shared" si="3"/>
        <v>#REF!</v>
      </c>
      <c r="AK72" s="85"/>
      <c r="AL72" s="85"/>
      <c r="IQ72" s="22"/>
      <c r="IR72" s="100"/>
      <c r="IS72" s="20"/>
    </row>
    <row r="73" spans="1:253" ht="21.75" customHeight="1">
      <c r="A73" s="111"/>
      <c r="B73" s="112">
        <v>66</v>
      </c>
      <c r="C73" s="113" t="e">
        <f>+IF(#REF!="","",#REF!)</f>
        <v>#REF!</v>
      </c>
      <c r="D73" s="113" t="e">
        <f>+IF(#REF!="","",#REF!)</f>
        <v>#REF!</v>
      </c>
      <c r="E73" s="113" t="e">
        <f>+IF(#REF!="","",#REF!)</f>
        <v>#REF!</v>
      </c>
      <c r="F73" s="113" t="e">
        <f>+IF(#REF!="","",#REF!)</f>
        <v>#REF!</v>
      </c>
      <c r="G73" s="113" t="e">
        <f>+IF(#REF!="","",#REF!)</f>
        <v>#REF!</v>
      </c>
      <c r="H73" s="154" t="e">
        <f>+IF(#REF!="","",#REF!)</f>
        <v>#REF!</v>
      </c>
      <c r="I73" s="113" t="e">
        <f>+IF(#REF!="","",#REF!)</f>
        <v>#REF!</v>
      </c>
      <c r="J73" s="113" t="e">
        <f>+IF(#REF!="","",#REF!)</f>
        <v>#REF!</v>
      </c>
      <c r="K73" s="155"/>
      <c r="L73" s="159" t="e">
        <f>+IF(#REF!="","",#REF!)</f>
        <v>#REF!</v>
      </c>
      <c r="M73" s="160" t="e">
        <f>+IF(#REF!="","",#REF!)</f>
        <v>#REF!</v>
      </c>
      <c r="N73" s="159" t="e">
        <f>+IF(#REF!="","",#REF!)</f>
        <v>#REF!</v>
      </c>
      <c r="O73" s="160" t="e">
        <f>+IF(#REF!="","",#REF!)</f>
        <v>#REF!</v>
      </c>
      <c r="P73" s="159" t="e">
        <f>+IF(#REF!="","",#REF!)</f>
        <v>#REF!</v>
      </c>
      <c r="Q73" s="160" t="e">
        <f>+IF(#REF!="","",#REF!)</f>
        <v>#REF!</v>
      </c>
      <c r="R73" s="159" t="e">
        <f>+IF(#REF!="","",#REF!)</f>
        <v>#REF!</v>
      </c>
      <c r="S73" s="160" t="e">
        <f>+IF(#REF!="","",#REF!)</f>
        <v>#REF!</v>
      </c>
      <c r="T73" s="159" t="e">
        <f>+IF(#REF!="","",#REF!)</f>
        <v>#REF!</v>
      </c>
      <c r="U73" s="160" t="e">
        <f>+IF(#REF!="","",#REF!)</f>
        <v>#REF!</v>
      </c>
      <c r="V73" s="158" t="e">
        <f>+IF(#REF!="","",#REF!)</f>
        <v>#REF!</v>
      </c>
      <c r="W73" s="158" t="e">
        <f>+IF(#REF!="","",#REF!)</f>
        <v>#REF!</v>
      </c>
      <c r="X73" s="158" t="e">
        <f>+IF(#REF!="","",#REF!)</f>
        <v>#REF!</v>
      </c>
      <c r="Y73" s="158" t="e">
        <f>+IF(#REF!="","",#REF!)</f>
        <v>#REF!</v>
      </c>
      <c r="Z73" s="158" t="e">
        <f>+IF(#REF!="","",#REF!)</f>
        <v>#REF!</v>
      </c>
      <c r="AA73" s="158" t="e">
        <f>+IF(#REF!="","",#REF!)</f>
        <v>#REF!</v>
      </c>
      <c r="AB73" s="158" t="e">
        <f>+IF(#REF!="","",#REF!)</f>
        <v>#REF!</v>
      </c>
      <c r="AC73" s="158" t="e">
        <f>+IF(#REF!="","",#REF!)</f>
        <v>#REF!</v>
      </c>
      <c r="AD73" s="158" t="e">
        <f>+IF(#REF!="","",#REF!)</f>
        <v>#REF!</v>
      </c>
      <c r="AE73" s="158" t="e">
        <f>+IF(#REF!="","",#REF!)</f>
        <v>#REF!</v>
      </c>
      <c r="AF73" s="572"/>
      <c r="AG73" s="117" t="e">
        <f t="shared" si="2"/>
        <v>#REF!</v>
      </c>
      <c r="AH73" s="561"/>
      <c r="AI73" s="118" t="e">
        <f>IF(H73&lt;XXX6!$L$41,"Vétéran 3",IF(H73&lt;XXX6!$L$42,"Vétéran 2",IF(H73&lt;XXX6!$L$43,"Vétéran 1",IF(H73&lt;XXX6!$L$44,"Senior",IF(H73&lt;XXX6!$L$45,"Junior",IF(H73&lt;XXX6!$L$46,"Cadet",IF(H73&lt;XXX6!$L$47,"Minime",IF(H73&lt;XXX6!$L$48,"Benjamin","Poussin"))))))))</f>
        <v>#REF!</v>
      </c>
      <c r="AJ73" s="85" t="e">
        <f t="shared" si="3"/>
        <v>#REF!</v>
      </c>
      <c r="AK73" s="85"/>
      <c r="AL73" s="85"/>
      <c r="IQ73" s="22"/>
      <c r="IR73" s="100"/>
      <c r="IS73" s="20"/>
    </row>
    <row r="74" spans="1:253" ht="21.75" customHeight="1">
      <c r="A74" s="111"/>
      <c r="B74" s="112">
        <v>67</v>
      </c>
      <c r="C74" s="113" t="e">
        <f>+IF(#REF!="","",#REF!)</f>
        <v>#REF!</v>
      </c>
      <c r="D74" s="113" t="e">
        <f>+IF(#REF!="","",#REF!)</f>
        <v>#REF!</v>
      </c>
      <c r="E74" s="113" t="e">
        <f>+IF(#REF!="","",#REF!)</f>
        <v>#REF!</v>
      </c>
      <c r="F74" s="113" t="e">
        <f>+IF(#REF!="","",#REF!)</f>
        <v>#REF!</v>
      </c>
      <c r="G74" s="113" t="e">
        <f>+IF(#REF!="","",#REF!)</f>
        <v>#REF!</v>
      </c>
      <c r="H74" s="154" t="e">
        <f>+IF(#REF!="","",#REF!)</f>
        <v>#REF!</v>
      </c>
      <c r="I74" s="113" t="e">
        <f>+IF(#REF!="","",#REF!)</f>
        <v>#REF!</v>
      </c>
      <c r="J74" s="113" t="e">
        <f>+IF(#REF!="","",#REF!)</f>
        <v>#REF!</v>
      </c>
      <c r="K74" s="155"/>
      <c r="L74" s="159" t="e">
        <f>+IF(#REF!="","",#REF!)</f>
        <v>#REF!</v>
      </c>
      <c r="M74" s="160" t="e">
        <f>+IF(#REF!="","",#REF!)</f>
        <v>#REF!</v>
      </c>
      <c r="N74" s="159" t="e">
        <f>+IF(#REF!="","",#REF!)</f>
        <v>#REF!</v>
      </c>
      <c r="O74" s="160" t="e">
        <f>+IF(#REF!="","",#REF!)</f>
        <v>#REF!</v>
      </c>
      <c r="P74" s="159" t="e">
        <f>+IF(#REF!="","",#REF!)</f>
        <v>#REF!</v>
      </c>
      <c r="Q74" s="160" t="e">
        <f>+IF(#REF!="","",#REF!)</f>
        <v>#REF!</v>
      </c>
      <c r="R74" s="159" t="e">
        <f>+IF(#REF!="","",#REF!)</f>
        <v>#REF!</v>
      </c>
      <c r="S74" s="160" t="e">
        <f>+IF(#REF!="","",#REF!)</f>
        <v>#REF!</v>
      </c>
      <c r="T74" s="159" t="e">
        <f>+IF(#REF!="","",#REF!)</f>
        <v>#REF!</v>
      </c>
      <c r="U74" s="160" t="e">
        <f>+IF(#REF!="","",#REF!)</f>
        <v>#REF!</v>
      </c>
      <c r="V74" s="158" t="e">
        <f>+IF(#REF!="","",#REF!)</f>
        <v>#REF!</v>
      </c>
      <c r="W74" s="158" t="e">
        <f>+IF(#REF!="","",#REF!)</f>
        <v>#REF!</v>
      </c>
      <c r="X74" s="158" t="e">
        <f>+IF(#REF!="","",#REF!)</f>
        <v>#REF!</v>
      </c>
      <c r="Y74" s="158" t="e">
        <f>+IF(#REF!="","",#REF!)</f>
        <v>#REF!</v>
      </c>
      <c r="Z74" s="158" t="e">
        <f>+IF(#REF!="","",#REF!)</f>
        <v>#REF!</v>
      </c>
      <c r="AA74" s="158" t="e">
        <f>+IF(#REF!="","",#REF!)</f>
        <v>#REF!</v>
      </c>
      <c r="AB74" s="158" t="e">
        <f>+IF(#REF!="","",#REF!)</f>
        <v>#REF!</v>
      </c>
      <c r="AC74" s="158" t="e">
        <f>+IF(#REF!="","",#REF!)</f>
        <v>#REF!</v>
      </c>
      <c r="AD74" s="158" t="e">
        <f>+IF(#REF!="","",#REF!)</f>
        <v>#REF!</v>
      </c>
      <c r="AE74" s="158" t="e">
        <f>+IF(#REF!="","",#REF!)</f>
        <v>#REF!</v>
      </c>
      <c r="AF74" s="572"/>
      <c r="AG74" s="117" t="e">
        <f t="shared" si="2"/>
        <v>#REF!</v>
      </c>
      <c r="AH74" s="561"/>
      <c r="AI74" s="118" t="e">
        <f>IF(H74&lt;XXX6!$L$41,"Vétéran 3",IF(H74&lt;XXX6!$L$42,"Vétéran 2",IF(H74&lt;XXX6!$L$43,"Vétéran 1",IF(H74&lt;XXX6!$L$44,"Senior",IF(H74&lt;XXX6!$L$45,"Junior",IF(H74&lt;XXX6!$L$46,"Cadet",IF(H74&lt;XXX6!$L$47,"Minime",IF(H74&lt;XXX6!$L$48,"Benjamin","Poussin"))))))))</f>
        <v>#REF!</v>
      </c>
      <c r="AJ74" s="85" t="e">
        <f t="shared" si="3"/>
        <v>#REF!</v>
      </c>
      <c r="AK74" s="85"/>
      <c r="AL74" s="85"/>
      <c r="IQ74" s="22"/>
      <c r="IR74" s="100"/>
      <c r="IS74" s="20"/>
    </row>
    <row r="75" spans="1:253" ht="21.75" customHeight="1">
      <c r="A75" s="111"/>
      <c r="B75" s="112">
        <v>68</v>
      </c>
      <c r="C75" s="113" t="e">
        <f>+IF(#REF!="","",#REF!)</f>
        <v>#REF!</v>
      </c>
      <c r="D75" s="113" t="e">
        <f>+IF(#REF!="","",#REF!)</f>
        <v>#REF!</v>
      </c>
      <c r="E75" s="113" t="e">
        <f>+IF(#REF!="","",#REF!)</f>
        <v>#REF!</v>
      </c>
      <c r="F75" s="113" t="e">
        <f>+IF(#REF!="","",#REF!)</f>
        <v>#REF!</v>
      </c>
      <c r="G75" s="113" t="e">
        <f>+IF(#REF!="","",#REF!)</f>
        <v>#REF!</v>
      </c>
      <c r="H75" s="154" t="e">
        <f>+IF(#REF!="","",#REF!)</f>
        <v>#REF!</v>
      </c>
      <c r="I75" s="113" t="e">
        <f>+IF(#REF!="","",#REF!)</f>
        <v>#REF!</v>
      </c>
      <c r="J75" s="113" t="e">
        <f>+IF(#REF!="","",#REF!)</f>
        <v>#REF!</v>
      </c>
      <c r="K75" s="155"/>
      <c r="L75" s="159" t="e">
        <f>+IF(#REF!="","",#REF!)</f>
        <v>#REF!</v>
      </c>
      <c r="M75" s="160" t="e">
        <f>+IF(#REF!="","",#REF!)</f>
        <v>#REF!</v>
      </c>
      <c r="N75" s="159" t="e">
        <f>+IF(#REF!="","",#REF!)</f>
        <v>#REF!</v>
      </c>
      <c r="O75" s="160" t="e">
        <f>+IF(#REF!="","",#REF!)</f>
        <v>#REF!</v>
      </c>
      <c r="P75" s="159" t="e">
        <f>+IF(#REF!="","",#REF!)</f>
        <v>#REF!</v>
      </c>
      <c r="Q75" s="160" t="e">
        <f>+IF(#REF!="","",#REF!)</f>
        <v>#REF!</v>
      </c>
      <c r="R75" s="159" t="e">
        <f>+IF(#REF!="","",#REF!)</f>
        <v>#REF!</v>
      </c>
      <c r="S75" s="160" t="e">
        <f>+IF(#REF!="","",#REF!)</f>
        <v>#REF!</v>
      </c>
      <c r="T75" s="159" t="e">
        <f>+IF(#REF!="","",#REF!)</f>
        <v>#REF!</v>
      </c>
      <c r="U75" s="160" t="e">
        <f>+IF(#REF!="","",#REF!)</f>
        <v>#REF!</v>
      </c>
      <c r="V75" s="158" t="e">
        <f>+IF(#REF!="","",#REF!)</f>
        <v>#REF!</v>
      </c>
      <c r="W75" s="158" t="e">
        <f>+IF(#REF!="","",#REF!)</f>
        <v>#REF!</v>
      </c>
      <c r="X75" s="158" t="e">
        <f>+IF(#REF!="","",#REF!)</f>
        <v>#REF!</v>
      </c>
      <c r="Y75" s="158" t="e">
        <f>+IF(#REF!="","",#REF!)</f>
        <v>#REF!</v>
      </c>
      <c r="Z75" s="158" t="e">
        <f>+IF(#REF!="","",#REF!)</f>
        <v>#REF!</v>
      </c>
      <c r="AA75" s="158" t="e">
        <f>+IF(#REF!="","",#REF!)</f>
        <v>#REF!</v>
      </c>
      <c r="AB75" s="158" t="e">
        <f>+IF(#REF!="","",#REF!)</f>
        <v>#REF!</v>
      </c>
      <c r="AC75" s="158" t="e">
        <f>+IF(#REF!="","",#REF!)</f>
        <v>#REF!</v>
      </c>
      <c r="AD75" s="158" t="e">
        <f>+IF(#REF!="","",#REF!)</f>
        <v>#REF!</v>
      </c>
      <c r="AE75" s="158" t="e">
        <f>+IF(#REF!="","",#REF!)</f>
        <v>#REF!</v>
      </c>
      <c r="AF75" s="572"/>
      <c r="AG75" s="117" t="e">
        <f t="shared" si="2"/>
        <v>#REF!</v>
      </c>
      <c r="AH75" s="561"/>
      <c r="AI75" s="118" t="e">
        <f>IF(H75&lt;XXX6!$L$41,"Vétéran 3",IF(H75&lt;XXX6!$L$42,"Vétéran 2",IF(H75&lt;XXX6!$L$43,"Vétéran 1",IF(H75&lt;XXX6!$L$44,"Senior",IF(H75&lt;XXX6!$L$45,"Junior",IF(H75&lt;XXX6!$L$46,"Cadet",IF(H75&lt;XXX6!$L$47,"Minime",IF(H75&lt;XXX6!$L$48,"Benjamin","Poussin"))))))))</f>
        <v>#REF!</v>
      </c>
      <c r="AJ75" s="85" t="e">
        <f t="shared" si="3"/>
        <v>#REF!</v>
      </c>
      <c r="AK75" s="85"/>
      <c r="AL75" s="85"/>
      <c r="IQ75" s="22"/>
      <c r="IR75" s="100"/>
      <c r="IS75" s="20"/>
    </row>
    <row r="76" spans="1:253" ht="21.75" customHeight="1">
      <c r="A76" s="111"/>
      <c r="B76" s="112">
        <v>69</v>
      </c>
      <c r="C76" s="113" t="e">
        <f>+IF(#REF!="","",#REF!)</f>
        <v>#REF!</v>
      </c>
      <c r="D76" s="113" t="e">
        <f>+IF(#REF!="","",#REF!)</f>
        <v>#REF!</v>
      </c>
      <c r="E76" s="113" t="e">
        <f>+IF(#REF!="","",#REF!)</f>
        <v>#REF!</v>
      </c>
      <c r="F76" s="113" t="e">
        <f>+IF(#REF!="","",#REF!)</f>
        <v>#REF!</v>
      </c>
      <c r="G76" s="113" t="e">
        <f>+IF(#REF!="","",#REF!)</f>
        <v>#REF!</v>
      </c>
      <c r="H76" s="154" t="e">
        <f>+IF(#REF!="","",#REF!)</f>
        <v>#REF!</v>
      </c>
      <c r="I76" s="113" t="e">
        <f>+IF(#REF!="","",#REF!)</f>
        <v>#REF!</v>
      </c>
      <c r="J76" s="113" t="e">
        <f>+IF(#REF!="","",#REF!)</f>
        <v>#REF!</v>
      </c>
      <c r="K76" s="155"/>
      <c r="L76" s="159" t="e">
        <f>+IF(#REF!="","",#REF!)</f>
        <v>#REF!</v>
      </c>
      <c r="M76" s="160" t="e">
        <f>+IF(#REF!="","",#REF!)</f>
        <v>#REF!</v>
      </c>
      <c r="N76" s="159" t="e">
        <f>+IF(#REF!="","",#REF!)</f>
        <v>#REF!</v>
      </c>
      <c r="O76" s="160" t="e">
        <f>+IF(#REF!="","",#REF!)</f>
        <v>#REF!</v>
      </c>
      <c r="P76" s="159" t="e">
        <f>+IF(#REF!="","",#REF!)</f>
        <v>#REF!</v>
      </c>
      <c r="Q76" s="160" t="e">
        <f>+IF(#REF!="","",#REF!)</f>
        <v>#REF!</v>
      </c>
      <c r="R76" s="159" t="e">
        <f>+IF(#REF!="","",#REF!)</f>
        <v>#REF!</v>
      </c>
      <c r="S76" s="160" t="e">
        <f>+IF(#REF!="","",#REF!)</f>
        <v>#REF!</v>
      </c>
      <c r="T76" s="159" t="e">
        <f>+IF(#REF!="","",#REF!)</f>
        <v>#REF!</v>
      </c>
      <c r="U76" s="160" t="e">
        <f>+IF(#REF!="","",#REF!)</f>
        <v>#REF!</v>
      </c>
      <c r="V76" s="158" t="e">
        <f>+IF(#REF!="","",#REF!)</f>
        <v>#REF!</v>
      </c>
      <c r="W76" s="158" t="e">
        <f>+IF(#REF!="","",#REF!)</f>
        <v>#REF!</v>
      </c>
      <c r="X76" s="158" t="e">
        <f>+IF(#REF!="","",#REF!)</f>
        <v>#REF!</v>
      </c>
      <c r="Y76" s="158" t="e">
        <f>+IF(#REF!="","",#REF!)</f>
        <v>#REF!</v>
      </c>
      <c r="Z76" s="158" t="e">
        <f>+IF(#REF!="","",#REF!)</f>
        <v>#REF!</v>
      </c>
      <c r="AA76" s="158" t="e">
        <f>+IF(#REF!="","",#REF!)</f>
        <v>#REF!</v>
      </c>
      <c r="AB76" s="158" t="e">
        <f>+IF(#REF!="","",#REF!)</f>
        <v>#REF!</v>
      </c>
      <c r="AC76" s="158" t="e">
        <f>+IF(#REF!="","",#REF!)</f>
        <v>#REF!</v>
      </c>
      <c r="AD76" s="158" t="e">
        <f>+IF(#REF!="","",#REF!)</f>
        <v>#REF!</v>
      </c>
      <c r="AE76" s="158" t="e">
        <f>+IF(#REF!="","",#REF!)</f>
        <v>#REF!</v>
      </c>
      <c r="AF76" s="572"/>
      <c r="AG76" s="117" t="e">
        <f t="shared" si="2"/>
        <v>#REF!</v>
      </c>
      <c r="AH76" s="561"/>
      <c r="AI76" s="118" t="e">
        <f>IF(H76&lt;XXX6!$L$41,"Vétéran 3",IF(H76&lt;XXX6!$L$42,"Vétéran 2",IF(H76&lt;XXX6!$L$43,"Vétéran 1",IF(H76&lt;XXX6!$L$44,"Senior",IF(H76&lt;XXX6!$L$45,"Junior",IF(H76&lt;XXX6!$L$46,"Cadet",IF(H76&lt;XXX6!$L$47,"Minime",IF(H76&lt;XXX6!$L$48,"Benjamin","Poussin"))))))))</f>
        <v>#REF!</v>
      </c>
      <c r="AJ76" s="85" t="e">
        <f t="shared" si="3"/>
        <v>#REF!</v>
      </c>
      <c r="AK76" s="85"/>
      <c r="AL76" s="85"/>
      <c r="IQ76" s="22"/>
      <c r="IR76" s="100"/>
      <c r="IS76" s="20"/>
    </row>
    <row r="77" spans="1:253" ht="21.75" customHeight="1">
      <c r="A77" s="111"/>
      <c r="B77" s="112">
        <v>70</v>
      </c>
      <c r="C77" s="113" t="e">
        <f>+IF(#REF!="","",#REF!)</f>
        <v>#REF!</v>
      </c>
      <c r="D77" s="113" t="e">
        <f>+IF(#REF!="","",#REF!)</f>
        <v>#REF!</v>
      </c>
      <c r="E77" s="113" t="e">
        <f>+IF(#REF!="","",#REF!)</f>
        <v>#REF!</v>
      </c>
      <c r="F77" s="113" t="e">
        <f>+IF(#REF!="","",#REF!)</f>
        <v>#REF!</v>
      </c>
      <c r="G77" s="113" t="e">
        <f>+IF(#REF!="","",#REF!)</f>
        <v>#REF!</v>
      </c>
      <c r="H77" s="154" t="e">
        <f>+IF(#REF!="","",#REF!)</f>
        <v>#REF!</v>
      </c>
      <c r="I77" s="113" t="e">
        <f>+IF(#REF!="","",#REF!)</f>
        <v>#REF!</v>
      </c>
      <c r="J77" s="113" t="e">
        <f>+IF(#REF!="","",#REF!)</f>
        <v>#REF!</v>
      </c>
      <c r="K77" s="155"/>
      <c r="L77" s="159" t="e">
        <f>+IF(#REF!="","",#REF!)</f>
        <v>#REF!</v>
      </c>
      <c r="M77" s="160" t="e">
        <f>+IF(#REF!="","",#REF!)</f>
        <v>#REF!</v>
      </c>
      <c r="N77" s="159" t="e">
        <f>+IF(#REF!="","",#REF!)</f>
        <v>#REF!</v>
      </c>
      <c r="O77" s="160" t="e">
        <f>+IF(#REF!="","",#REF!)</f>
        <v>#REF!</v>
      </c>
      <c r="P77" s="159" t="e">
        <f>+IF(#REF!="","",#REF!)</f>
        <v>#REF!</v>
      </c>
      <c r="Q77" s="160" t="e">
        <f>+IF(#REF!="","",#REF!)</f>
        <v>#REF!</v>
      </c>
      <c r="R77" s="159" t="e">
        <f>+IF(#REF!="","",#REF!)</f>
        <v>#REF!</v>
      </c>
      <c r="S77" s="160" t="e">
        <f>+IF(#REF!="","",#REF!)</f>
        <v>#REF!</v>
      </c>
      <c r="T77" s="159" t="e">
        <f>+IF(#REF!="","",#REF!)</f>
        <v>#REF!</v>
      </c>
      <c r="U77" s="160" t="e">
        <f>+IF(#REF!="","",#REF!)</f>
        <v>#REF!</v>
      </c>
      <c r="V77" s="158" t="e">
        <f>+IF(#REF!="","",#REF!)</f>
        <v>#REF!</v>
      </c>
      <c r="W77" s="158" t="e">
        <f>+IF(#REF!="","",#REF!)</f>
        <v>#REF!</v>
      </c>
      <c r="X77" s="158" t="e">
        <f>+IF(#REF!="","",#REF!)</f>
        <v>#REF!</v>
      </c>
      <c r="Y77" s="158" t="e">
        <f>+IF(#REF!="","",#REF!)</f>
        <v>#REF!</v>
      </c>
      <c r="Z77" s="158" t="e">
        <f>+IF(#REF!="","",#REF!)</f>
        <v>#REF!</v>
      </c>
      <c r="AA77" s="158" t="e">
        <f>+IF(#REF!="","",#REF!)</f>
        <v>#REF!</v>
      </c>
      <c r="AB77" s="158" t="e">
        <f>+IF(#REF!="","",#REF!)</f>
        <v>#REF!</v>
      </c>
      <c r="AC77" s="158" t="e">
        <f>+IF(#REF!="","",#REF!)</f>
        <v>#REF!</v>
      </c>
      <c r="AD77" s="158" t="e">
        <f>+IF(#REF!="","",#REF!)</f>
        <v>#REF!</v>
      </c>
      <c r="AE77" s="158" t="e">
        <f>+IF(#REF!="","",#REF!)</f>
        <v>#REF!</v>
      </c>
      <c r="AF77" s="572"/>
      <c r="AG77" s="117" t="e">
        <f t="shared" si="2"/>
        <v>#REF!</v>
      </c>
      <c r="AH77" s="561"/>
      <c r="AI77" s="118" t="e">
        <f>IF(H77&lt;XXX6!$L$41,"Vétéran 3",IF(H77&lt;XXX6!$L$42,"Vétéran 2",IF(H77&lt;XXX6!$L$43,"Vétéran 1",IF(H77&lt;XXX6!$L$44,"Senior",IF(H77&lt;XXX6!$L$45,"Junior",IF(H77&lt;XXX6!$L$46,"Cadet",IF(H77&lt;XXX6!$L$47,"Minime",IF(H77&lt;XXX6!$L$48,"Benjamin","Poussin"))))))))</f>
        <v>#REF!</v>
      </c>
      <c r="AJ77" s="85" t="e">
        <f t="shared" si="3"/>
        <v>#REF!</v>
      </c>
      <c r="AK77" s="85"/>
      <c r="AL77" s="85"/>
      <c r="IQ77" s="22"/>
      <c r="IR77" s="100"/>
      <c r="IS77" s="20"/>
    </row>
    <row r="78" spans="1:253" ht="21.75" customHeight="1">
      <c r="A78" s="111"/>
      <c r="B78" s="112">
        <v>71</v>
      </c>
      <c r="C78" s="113" t="e">
        <f>+IF(#REF!="","",#REF!)</f>
        <v>#REF!</v>
      </c>
      <c r="D78" s="113" t="e">
        <f>+IF(#REF!="","",#REF!)</f>
        <v>#REF!</v>
      </c>
      <c r="E78" s="113" t="e">
        <f>+IF(#REF!="","",#REF!)</f>
        <v>#REF!</v>
      </c>
      <c r="F78" s="113" t="e">
        <f>+IF(#REF!="","",#REF!)</f>
        <v>#REF!</v>
      </c>
      <c r="G78" s="113" t="e">
        <f>+IF(#REF!="","",#REF!)</f>
        <v>#REF!</v>
      </c>
      <c r="H78" s="154" t="e">
        <f>+IF(#REF!="","",#REF!)</f>
        <v>#REF!</v>
      </c>
      <c r="I78" s="113" t="e">
        <f>+IF(#REF!="","",#REF!)</f>
        <v>#REF!</v>
      </c>
      <c r="J78" s="113" t="e">
        <f>+IF(#REF!="","",#REF!)</f>
        <v>#REF!</v>
      </c>
      <c r="K78" s="155"/>
      <c r="L78" s="159" t="e">
        <f>+IF(#REF!="","",#REF!)</f>
        <v>#REF!</v>
      </c>
      <c r="M78" s="160" t="e">
        <f>+IF(#REF!="","",#REF!)</f>
        <v>#REF!</v>
      </c>
      <c r="N78" s="159" t="e">
        <f>+IF(#REF!="","",#REF!)</f>
        <v>#REF!</v>
      </c>
      <c r="O78" s="160" t="e">
        <f>+IF(#REF!="","",#REF!)</f>
        <v>#REF!</v>
      </c>
      <c r="P78" s="159" t="e">
        <f>+IF(#REF!="","",#REF!)</f>
        <v>#REF!</v>
      </c>
      <c r="Q78" s="160" t="e">
        <f>+IF(#REF!="","",#REF!)</f>
        <v>#REF!</v>
      </c>
      <c r="R78" s="159" t="e">
        <f>+IF(#REF!="","",#REF!)</f>
        <v>#REF!</v>
      </c>
      <c r="S78" s="160" t="e">
        <f>+IF(#REF!="","",#REF!)</f>
        <v>#REF!</v>
      </c>
      <c r="T78" s="159" t="e">
        <f>+IF(#REF!="","",#REF!)</f>
        <v>#REF!</v>
      </c>
      <c r="U78" s="160" t="e">
        <f>+IF(#REF!="","",#REF!)</f>
        <v>#REF!</v>
      </c>
      <c r="V78" s="158" t="e">
        <f>+IF(#REF!="","",#REF!)</f>
        <v>#REF!</v>
      </c>
      <c r="W78" s="158" t="e">
        <f>+IF(#REF!="","",#REF!)</f>
        <v>#REF!</v>
      </c>
      <c r="X78" s="158" t="e">
        <f>+IF(#REF!="","",#REF!)</f>
        <v>#REF!</v>
      </c>
      <c r="Y78" s="158" t="e">
        <f>+IF(#REF!="","",#REF!)</f>
        <v>#REF!</v>
      </c>
      <c r="Z78" s="158" t="e">
        <f>+IF(#REF!="","",#REF!)</f>
        <v>#REF!</v>
      </c>
      <c r="AA78" s="158" t="e">
        <f>+IF(#REF!="","",#REF!)</f>
        <v>#REF!</v>
      </c>
      <c r="AB78" s="158" t="e">
        <f>+IF(#REF!="","",#REF!)</f>
        <v>#REF!</v>
      </c>
      <c r="AC78" s="158" t="e">
        <f>+IF(#REF!="","",#REF!)</f>
        <v>#REF!</v>
      </c>
      <c r="AD78" s="158" t="e">
        <f>+IF(#REF!="","",#REF!)</f>
        <v>#REF!</v>
      </c>
      <c r="AE78" s="158" t="e">
        <f>+IF(#REF!="","",#REF!)</f>
        <v>#REF!</v>
      </c>
      <c r="AF78" s="572"/>
      <c r="AG78" s="117" t="e">
        <f t="shared" si="2"/>
        <v>#REF!</v>
      </c>
      <c r="AH78" s="561"/>
      <c r="AI78" s="118" t="e">
        <f>IF(H78&lt;XXX6!$L$41,"Vétéran 3",IF(H78&lt;XXX6!$L$42,"Vétéran 2",IF(H78&lt;XXX6!$L$43,"Vétéran 1",IF(H78&lt;XXX6!$L$44,"Senior",IF(H78&lt;XXX6!$L$45,"Junior",IF(H78&lt;XXX6!$L$46,"Cadet",IF(H78&lt;XXX6!$L$47,"Minime",IF(H78&lt;XXX6!$L$48,"Benjamin","Poussin"))))))))</f>
        <v>#REF!</v>
      </c>
      <c r="AJ78" s="85" t="e">
        <f t="shared" si="3"/>
        <v>#REF!</v>
      </c>
      <c r="AK78" s="85"/>
      <c r="AL78" s="85"/>
      <c r="IQ78" s="22"/>
      <c r="IR78" s="100"/>
      <c r="IS78" s="20"/>
    </row>
    <row r="79" spans="1:253" ht="21.75" customHeight="1">
      <c r="A79" s="111"/>
      <c r="B79" s="112">
        <v>72</v>
      </c>
      <c r="C79" s="113" t="e">
        <f>+IF(#REF!="","",#REF!)</f>
        <v>#REF!</v>
      </c>
      <c r="D79" s="113" t="e">
        <f>+IF(#REF!="","",#REF!)</f>
        <v>#REF!</v>
      </c>
      <c r="E79" s="113" t="e">
        <f>+IF(#REF!="","",#REF!)</f>
        <v>#REF!</v>
      </c>
      <c r="F79" s="113" t="e">
        <f>+IF(#REF!="","",#REF!)</f>
        <v>#REF!</v>
      </c>
      <c r="G79" s="113" t="e">
        <f>+IF(#REF!="","",#REF!)</f>
        <v>#REF!</v>
      </c>
      <c r="H79" s="154" t="e">
        <f>+IF(#REF!="","",#REF!)</f>
        <v>#REF!</v>
      </c>
      <c r="I79" s="113" t="e">
        <f>+IF(#REF!="","",#REF!)</f>
        <v>#REF!</v>
      </c>
      <c r="J79" s="113" t="e">
        <f>+IF(#REF!="","",#REF!)</f>
        <v>#REF!</v>
      </c>
      <c r="K79" s="155"/>
      <c r="L79" s="159" t="e">
        <f>+IF(#REF!="","",#REF!)</f>
        <v>#REF!</v>
      </c>
      <c r="M79" s="160" t="e">
        <f>+IF(#REF!="","",#REF!)</f>
        <v>#REF!</v>
      </c>
      <c r="N79" s="159" t="e">
        <f>+IF(#REF!="","",#REF!)</f>
        <v>#REF!</v>
      </c>
      <c r="O79" s="160" t="e">
        <f>+IF(#REF!="","",#REF!)</f>
        <v>#REF!</v>
      </c>
      <c r="P79" s="159" t="e">
        <f>+IF(#REF!="","",#REF!)</f>
        <v>#REF!</v>
      </c>
      <c r="Q79" s="160" t="e">
        <f>+IF(#REF!="","",#REF!)</f>
        <v>#REF!</v>
      </c>
      <c r="R79" s="159" t="e">
        <f>+IF(#REF!="","",#REF!)</f>
        <v>#REF!</v>
      </c>
      <c r="S79" s="160" t="e">
        <f>+IF(#REF!="","",#REF!)</f>
        <v>#REF!</v>
      </c>
      <c r="T79" s="159" t="e">
        <f>+IF(#REF!="","",#REF!)</f>
        <v>#REF!</v>
      </c>
      <c r="U79" s="160" t="e">
        <f>+IF(#REF!="","",#REF!)</f>
        <v>#REF!</v>
      </c>
      <c r="V79" s="158" t="e">
        <f>+IF(#REF!="","",#REF!)</f>
        <v>#REF!</v>
      </c>
      <c r="W79" s="158" t="e">
        <f>+IF(#REF!="","",#REF!)</f>
        <v>#REF!</v>
      </c>
      <c r="X79" s="158" t="e">
        <f>+IF(#REF!="","",#REF!)</f>
        <v>#REF!</v>
      </c>
      <c r="Y79" s="158" t="e">
        <f>+IF(#REF!="","",#REF!)</f>
        <v>#REF!</v>
      </c>
      <c r="Z79" s="158" t="e">
        <f>+IF(#REF!="","",#REF!)</f>
        <v>#REF!</v>
      </c>
      <c r="AA79" s="158" t="e">
        <f>+IF(#REF!="","",#REF!)</f>
        <v>#REF!</v>
      </c>
      <c r="AB79" s="158" t="e">
        <f>+IF(#REF!="","",#REF!)</f>
        <v>#REF!</v>
      </c>
      <c r="AC79" s="158" t="e">
        <f>+IF(#REF!="","",#REF!)</f>
        <v>#REF!</v>
      </c>
      <c r="AD79" s="158" t="e">
        <f>+IF(#REF!="","",#REF!)</f>
        <v>#REF!</v>
      </c>
      <c r="AE79" s="158" t="e">
        <f>+IF(#REF!="","",#REF!)</f>
        <v>#REF!</v>
      </c>
      <c r="AF79" s="572"/>
      <c r="AG79" s="117" t="e">
        <f t="shared" si="2"/>
        <v>#REF!</v>
      </c>
      <c r="AH79" s="561"/>
      <c r="AI79" s="118" t="e">
        <f>IF(H79&lt;XXX6!$L$41,"Vétéran 3",IF(H79&lt;XXX6!$L$42,"Vétéran 2",IF(H79&lt;XXX6!$L$43,"Vétéran 1",IF(H79&lt;XXX6!$L$44,"Senior",IF(H79&lt;XXX6!$L$45,"Junior",IF(H79&lt;XXX6!$L$46,"Cadet",IF(H79&lt;XXX6!$L$47,"Minime",IF(H79&lt;XXX6!$L$48,"Benjamin","Poussin"))))))))</f>
        <v>#REF!</v>
      </c>
      <c r="AJ79" s="85" t="e">
        <f t="shared" si="3"/>
        <v>#REF!</v>
      </c>
      <c r="AK79" s="85"/>
      <c r="AL79" s="85"/>
      <c r="IQ79" s="22"/>
      <c r="IR79" s="100"/>
      <c r="IS79" s="20"/>
    </row>
    <row r="80" spans="1:253" ht="21.75" customHeight="1">
      <c r="A80" s="111"/>
      <c r="B80" s="112">
        <v>73</v>
      </c>
      <c r="C80" s="113" t="e">
        <f>+IF(#REF!="","",#REF!)</f>
        <v>#REF!</v>
      </c>
      <c r="D80" s="113" t="e">
        <f>+IF(#REF!="","",#REF!)</f>
        <v>#REF!</v>
      </c>
      <c r="E80" s="113" t="e">
        <f>+IF(#REF!="","",#REF!)</f>
        <v>#REF!</v>
      </c>
      <c r="F80" s="113" t="e">
        <f>+IF(#REF!="","",#REF!)</f>
        <v>#REF!</v>
      </c>
      <c r="G80" s="113" t="e">
        <f>+IF(#REF!="","",#REF!)</f>
        <v>#REF!</v>
      </c>
      <c r="H80" s="154" t="e">
        <f>+IF(#REF!="","",#REF!)</f>
        <v>#REF!</v>
      </c>
      <c r="I80" s="113" t="e">
        <f>+IF(#REF!="","",#REF!)</f>
        <v>#REF!</v>
      </c>
      <c r="J80" s="113" t="e">
        <f>+IF(#REF!="","",#REF!)</f>
        <v>#REF!</v>
      </c>
      <c r="K80" s="155"/>
      <c r="L80" s="159" t="e">
        <f>+IF(#REF!="","",#REF!)</f>
        <v>#REF!</v>
      </c>
      <c r="M80" s="160" t="e">
        <f>+IF(#REF!="","",#REF!)</f>
        <v>#REF!</v>
      </c>
      <c r="N80" s="159" t="e">
        <f>+IF(#REF!="","",#REF!)</f>
        <v>#REF!</v>
      </c>
      <c r="O80" s="160" t="e">
        <f>+IF(#REF!="","",#REF!)</f>
        <v>#REF!</v>
      </c>
      <c r="P80" s="159" t="e">
        <f>+IF(#REF!="","",#REF!)</f>
        <v>#REF!</v>
      </c>
      <c r="Q80" s="160" t="e">
        <f>+IF(#REF!="","",#REF!)</f>
        <v>#REF!</v>
      </c>
      <c r="R80" s="159" t="e">
        <f>+IF(#REF!="","",#REF!)</f>
        <v>#REF!</v>
      </c>
      <c r="S80" s="160" t="e">
        <f>+IF(#REF!="","",#REF!)</f>
        <v>#REF!</v>
      </c>
      <c r="T80" s="159" t="e">
        <f>+IF(#REF!="","",#REF!)</f>
        <v>#REF!</v>
      </c>
      <c r="U80" s="160" t="e">
        <f>+IF(#REF!="","",#REF!)</f>
        <v>#REF!</v>
      </c>
      <c r="V80" s="158" t="e">
        <f>+IF(#REF!="","",#REF!)</f>
        <v>#REF!</v>
      </c>
      <c r="W80" s="158" t="e">
        <f>+IF(#REF!="","",#REF!)</f>
        <v>#REF!</v>
      </c>
      <c r="X80" s="158" t="e">
        <f>+IF(#REF!="","",#REF!)</f>
        <v>#REF!</v>
      </c>
      <c r="Y80" s="158" t="e">
        <f>+IF(#REF!="","",#REF!)</f>
        <v>#REF!</v>
      </c>
      <c r="Z80" s="158" t="e">
        <f>+IF(#REF!="","",#REF!)</f>
        <v>#REF!</v>
      </c>
      <c r="AA80" s="158" t="e">
        <f>+IF(#REF!="","",#REF!)</f>
        <v>#REF!</v>
      </c>
      <c r="AB80" s="158" t="e">
        <f>+IF(#REF!="","",#REF!)</f>
        <v>#REF!</v>
      </c>
      <c r="AC80" s="158" t="e">
        <f>+IF(#REF!="","",#REF!)</f>
        <v>#REF!</v>
      </c>
      <c r="AD80" s="158" t="e">
        <f>+IF(#REF!="","",#REF!)</f>
        <v>#REF!</v>
      </c>
      <c r="AE80" s="158" t="e">
        <f>+IF(#REF!="","",#REF!)</f>
        <v>#REF!</v>
      </c>
      <c r="AF80" s="572"/>
      <c r="AG80" s="117" t="e">
        <f t="shared" si="2"/>
        <v>#REF!</v>
      </c>
      <c r="AH80" s="561"/>
      <c r="AI80" s="118" t="e">
        <f>IF(H80&lt;XXX6!$L$41,"Vétéran 3",IF(H80&lt;XXX6!$L$42,"Vétéran 2",IF(H80&lt;XXX6!$L$43,"Vétéran 1",IF(H80&lt;XXX6!$L$44,"Senior",IF(H80&lt;XXX6!$L$45,"Junior",IF(H80&lt;XXX6!$L$46,"Cadet",IF(H80&lt;XXX6!$L$47,"Minime",IF(H80&lt;XXX6!$L$48,"Benjamin","Poussin"))))))))</f>
        <v>#REF!</v>
      </c>
      <c r="AJ80" s="85" t="e">
        <f t="shared" si="3"/>
        <v>#REF!</v>
      </c>
      <c r="AK80" s="85"/>
      <c r="AL80" s="85"/>
      <c r="IQ80" s="22"/>
      <c r="IR80" s="100"/>
      <c r="IS80" s="20"/>
    </row>
    <row r="81" spans="1:253" ht="21.75" customHeight="1">
      <c r="A81" s="111"/>
      <c r="B81" s="112">
        <v>74</v>
      </c>
      <c r="C81" s="113" t="e">
        <f>+IF(#REF!="","",#REF!)</f>
        <v>#REF!</v>
      </c>
      <c r="D81" s="113" t="e">
        <f>+IF(#REF!="","",#REF!)</f>
        <v>#REF!</v>
      </c>
      <c r="E81" s="113" t="e">
        <f>+IF(#REF!="","",#REF!)</f>
        <v>#REF!</v>
      </c>
      <c r="F81" s="113" t="e">
        <f>+IF(#REF!="","",#REF!)</f>
        <v>#REF!</v>
      </c>
      <c r="G81" s="113" t="e">
        <f>+IF(#REF!="","",#REF!)</f>
        <v>#REF!</v>
      </c>
      <c r="H81" s="154" t="e">
        <f>+IF(#REF!="","",#REF!)</f>
        <v>#REF!</v>
      </c>
      <c r="I81" s="113" t="e">
        <f>+IF(#REF!="","",#REF!)</f>
        <v>#REF!</v>
      </c>
      <c r="J81" s="113" t="e">
        <f>+IF(#REF!="","",#REF!)</f>
        <v>#REF!</v>
      </c>
      <c r="K81" s="155"/>
      <c r="L81" s="159" t="e">
        <f>+IF(#REF!="","",#REF!)</f>
        <v>#REF!</v>
      </c>
      <c r="M81" s="160" t="e">
        <f>+IF(#REF!="","",#REF!)</f>
        <v>#REF!</v>
      </c>
      <c r="N81" s="159" t="e">
        <f>+IF(#REF!="","",#REF!)</f>
        <v>#REF!</v>
      </c>
      <c r="O81" s="160" t="e">
        <f>+IF(#REF!="","",#REF!)</f>
        <v>#REF!</v>
      </c>
      <c r="P81" s="159" t="e">
        <f>+IF(#REF!="","",#REF!)</f>
        <v>#REF!</v>
      </c>
      <c r="Q81" s="160" t="e">
        <f>+IF(#REF!="","",#REF!)</f>
        <v>#REF!</v>
      </c>
      <c r="R81" s="159" t="e">
        <f>+IF(#REF!="","",#REF!)</f>
        <v>#REF!</v>
      </c>
      <c r="S81" s="160" t="e">
        <f>+IF(#REF!="","",#REF!)</f>
        <v>#REF!</v>
      </c>
      <c r="T81" s="159" t="e">
        <f>+IF(#REF!="","",#REF!)</f>
        <v>#REF!</v>
      </c>
      <c r="U81" s="160" t="e">
        <f>+IF(#REF!="","",#REF!)</f>
        <v>#REF!</v>
      </c>
      <c r="V81" s="158" t="e">
        <f>+IF(#REF!="","",#REF!)</f>
        <v>#REF!</v>
      </c>
      <c r="W81" s="158" t="e">
        <f>+IF(#REF!="","",#REF!)</f>
        <v>#REF!</v>
      </c>
      <c r="X81" s="158" t="e">
        <f>+IF(#REF!="","",#REF!)</f>
        <v>#REF!</v>
      </c>
      <c r="Y81" s="158" t="e">
        <f>+IF(#REF!="","",#REF!)</f>
        <v>#REF!</v>
      </c>
      <c r="Z81" s="158" t="e">
        <f>+IF(#REF!="","",#REF!)</f>
        <v>#REF!</v>
      </c>
      <c r="AA81" s="158" t="e">
        <f>+IF(#REF!="","",#REF!)</f>
        <v>#REF!</v>
      </c>
      <c r="AB81" s="158" t="e">
        <f>+IF(#REF!="","",#REF!)</f>
        <v>#REF!</v>
      </c>
      <c r="AC81" s="158" t="e">
        <f>+IF(#REF!="","",#REF!)</f>
        <v>#REF!</v>
      </c>
      <c r="AD81" s="158" t="e">
        <f>+IF(#REF!="","",#REF!)</f>
        <v>#REF!</v>
      </c>
      <c r="AE81" s="158" t="e">
        <f>+IF(#REF!="","",#REF!)</f>
        <v>#REF!</v>
      </c>
      <c r="AF81" s="572"/>
      <c r="AG81" s="117" t="e">
        <f t="shared" si="2"/>
        <v>#REF!</v>
      </c>
      <c r="AH81" s="561"/>
      <c r="AI81" s="118" t="e">
        <f>IF(H81&lt;XXX6!$L$41,"Vétéran 3",IF(H81&lt;XXX6!$L$42,"Vétéran 2",IF(H81&lt;XXX6!$L$43,"Vétéran 1",IF(H81&lt;XXX6!$L$44,"Senior",IF(H81&lt;XXX6!$L$45,"Junior",IF(H81&lt;XXX6!$L$46,"Cadet",IF(H81&lt;XXX6!$L$47,"Minime",IF(H81&lt;XXX6!$L$48,"Benjamin","Poussin"))))))))</f>
        <v>#REF!</v>
      </c>
      <c r="AJ81" s="85" t="e">
        <f t="shared" si="3"/>
        <v>#REF!</v>
      </c>
      <c r="AK81" s="85"/>
      <c r="AL81" s="85"/>
      <c r="IQ81" s="22"/>
      <c r="IR81" s="100"/>
      <c r="IS81" s="20"/>
    </row>
    <row r="82" spans="1:253" ht="21.75" customHeight="1">
      <c r="A82" s="111"/>
      <c r="B82" s="112">
        <v>75</v>
      </c>
      <c r="C82" s="113" t="e">
        <f>+IF(#REF!="","",#REF!)</f>
        <v>#REF!</v>
      </c>
      <c r="D82" s="113" t="e">
        <f>+IF(#REF!="","",#REF!)</f>
        <v>#REF!</v>
      </c>
      <c r="E82" s="113" t="e">
        <f>+IF(#REF!="","",#REF!)</f>
        <v>#REF!</v>
      </c>
      <c r="F82" s="113" t="e">
        <f>+IF(#REF!="","",#REF!)</f>
        <v>#REF!</v>
      </c>
      <c r="G82" s="113" t="e">
        <f>+IF(#REF!="","",#REF!)</f>
        <v>#REF!</v>
      </c>
      <c r="H82" s="154" t="e">
        <f>+IF(#REF!="","",#REF!)</f>
        <v>#REF!</v>
      </c>
      <c r="I82" s="113" t="e">
        <f>+IF(#REF!="","",#REF!)</f>
        <v>#REF!</v>
      </c>
      <c r="J82" s="113" t="e">
        <f>+IF(#REF!="","",#REF!)</f>
        <v>#REF!</v>
      </c>
      <c r="K82" s="155"/>
      <c r="L82" s="159" t="e">
        <f>+IF(#REF!="","",#REF!)</f>
        <v>#REF!</v>
      </c>
      <c r="M82" s="160" t="e">
        <f>+IF(#REF!="","",#REF!)</f>
        <v>#REF!</v>
      </c>
      <c r="N82" s="159" t="e">
        <f>+IF(#REF!="","",#REF!)</f>
        <v>#REF!</v>
      </c>
      <c r="O82" s="160" t="e">
        <f>+IF(#REF!="","",#REF!)</f>
        <v>#REF!</v>
      </c>
      <c r="P82" s="159" t="e">
        <f>+IF(#REF!="","",#REF!)</f>
        <v>#REF!</v>
      </c>
      <c r="Q82" s="160" t="e">
        <f>+IF(#REF!="","",#REF!)</f>
        <v>#REF!</v>
      </c>
      <c r="R82" s="159" t="e">
        <f>+IF(#REF!="","",#REF!)</f>
        <v>#REF!</v>
      </c>
      <c r="S82" s="160" t="e">
        <f>+IF(#REF!="","",#REF!)</f>
        <v>#REF!</v>
      </c>
      <c r="T82" s="159" t="e">
        <f>+IF(#REF!="","",#REF!)</f>
        <v>#REF!</v>
      </c>
      <c r="U82" s="160" t="e">
        <f>+IF(#REF!="","",#REF!)</f>
        <v>#REF!</v>
      </c>
      <c r="V82" s="158" t="e">
        <f>+IF(#REF!="","",#REF!)</f>
        <v>#REF!</v>
      </c>
      <c r="W82" s="158" t="e">
        <f>+IF(#REF!="","",#REF!)</f>
        <v>#REF!</v>
      </c>
      <c r="X82" s="158" t="e">
        <f>+IF(#REF!="","",#REF!)</f>
        <v>#REF!</v>
      </c>
      <c r="Y82" s="158" t="e">
        <f>+IF(#REF!="","",#REF!)</f>
        <v>#REF!</v>
      </c>
      <c r="Z82" s="158" t="e">
        <f>+IF(#REF!="","",#REF!)</f>
        <v>#REF!</v>
      </c>
      <c r="AA82" s="158" t="e">
        <f>+IF(#REF!="","",#REF!)</f>
        <v>#REF!</v>
      </c>
      <c r="AB82" s="158" t="e">
        <f>+IF(#REF!="","",#REF!)</f>
        <v>#REF!</v>
      </c>
      <c r="AC82" s="158" t="e">
        <f>+IF(#REF!="","",#REF!)</f>
        <v>#REF!</v>
      </c>
      <c r="AD82" s="158" t="e">
        <f>+IF(#REF!="","",#REF!)</f>
        <v>#REF!</v>
      </c>
      <c r="AE82" s="158" t="e">
        <f>+IF(#REF!="","",#REF!)</f>
        <v>#REF!</v>
      </c>
      <c r="AF82" s="572"/>
      <c r="AG82" s="117" t="e">
        <f t="shared" si="2"/>
        <v>#REF!</v>
      </c>
      <c r="AH82" s="561"/>
      <c r="AI82" s="118" t="e">
        <f>IF(H82&lt;XXX6!$L$41,"Vétéran 3",IF(H82&lt;XXX6!$L$42,"Vétéran 2",IF(H82&lt;XXX6!$L$43,"Vétéran 1",IF(H82&lt;XXX6!$L$44,"Senior",IF(H82&lt;XXX6!$L$45,"Junior",IF(H82&lt;XXX6!$L$46,"Cadet",IF(H82&lt;XXX6!$L$47,"Minime",IF(H82&lt;XXX6!$L$48,"Benjamin","Poussin"))))))))</f>
        <v>#REF!</v>
      </c>
      <c r="AJ82" s="85" t="e">
        <f t="shared" si="3"/>
        <v>#REF!</v>
      </c>
      <c r="AK82" s="85"/>
      <c r="AL82" s="85"/>
      <c r="IQ82" s="22" t="s">
        <v>38</v>
      </c>
      <c r="IR82" s="100" t="e">
        <f>XXX6!#REF!</f>
        <v>#REF!</v>
      </c>
      <c r="IS82" s="20" t="s">
        <v>50</v>
      </c>
    </row>
    <row r="83" spans="1:253" ht="21.75" customHeight="1">
      <c r="A83" s="111"/>
      <c r="B83" s="112">
        <v>76</v>
      </c>
      <c r="C83" s="113" t="e">
        <f>+IF(#REF!="","",#REF!)</f>
        <v>#REF!</v>
      </c>
      <c r="D83" s="113" t="e">
        <f>+IF(#REF!="","",#REF!)</f>
        <v>#REF!</v>
      </c>
      <c r="E83" s="113" t="e">
        <f>+IF(#REF!="","",#REF!)</f>
        <v>#REF!</v>
      </c>
      <c r="F83" s="113" t="e">
        <f>+IF(#REF!="","",#REF!)</f>
        <v>#REF!</v>
      </c>
      <c r="G83" s="113" t="e">
        <f>+IF(#REF!="","",#REF!)</f>
        <v>#REF!</v>
      </c>
      <c r="H83" s="154" t="e">
        <f>+IF(#REF!="","",#REF!)</f>
        <v>#REF!</v>
      </c>
      <c r="I83" s="113" t="e">
        <f>+IF(#REF!="","",#REF!)</f>
        <v>#REF!</v>
      </c>
      <c r="J83" s="113" t="e">
        <f>+IF(#REF!="","",#REF!)</f>
        <v>#REF!</v>
      </c>
      <c r="K83" s="155"/>
      <c r="L83" s="159" t="e">
        <f>+IF(#REF!="","",#REF!)</f>
        <v>#REF!</v>
      </c>
      <c r="M83" s="160" t="e">
        <f>+IF(#REF!="","",#REF!)</f>
        <v>#REF!</v>
      </c>
      <c r="N83" s="159" t="e">
        <f>+IF(#REF!="","",#REF!)</f>
        <v>#REF!</v>
      </c>
      <c r="O83" s="160" t="e">
        <f>+IF(#REF!="","",#REF!)</f>
        <v>#REF!</v>
      </c>
      <c r="P83" s="159" t="e">
        <f>+IF(#REF!="","",#REF!)</f>
        <v>#REF!</v>
      </c>
      <c r="Q83" s="160" t="e">
        <f>+IF(#REF!="","",#REF!)</f>
        <v>#REF!</v>
      </c>
      <c r="R83" s="159" t="e">
        <f>+IF(#REF!="","",#REF!)</f>
        <v>#REF!</v>
      </c>
      <c r="S83" s="160" t="e">
        <f>+IF(#REF!="","",#REF!)</f>
        <v>#REF!</v>
      </c>
      <c r="T83" s="159" t="e">
        <f>+IF(#REF!="","",#REF!)</f>
        <v>#REF!</v>
      </c>
      <c r="U83" s="160" t="e">
        <f>+IF(#REF!="","",#REF!)</f>
        <v>#REF!</v>
      </c>
      <c r="V83" s="158" t="e">
        <f>+IF(#REF!="","",#REF!)</f>
        <v>#REF!</v>
      </c>
      <c r="W83" s="158" t="e">
        <f>+IF(#REF!="","",#REF!)</f>
        <v>#REF!</v>
      </c>
      <c r="X83" s="158" t="e">
        <f>+IF(#REF!="","",#REF!)</f>
        <v>#REF!</v>
      </c>
      <c r="Y83" s="158" t="e">
        <f>+IF(#REF!="","",#REF!)</f>
        <v>#REF!</v>
      </c>
      <c r="Z83" s="158" t="e">
        <f>+IF(#REF!="","",#REF!)</f>
        <v>#REF!</v>
      </c>
      <c r="AA83" s="158" t="e">
        <f>+IF(#REF!="","",#REF!)</f>
        <v>#REF!</v>
      </c>
      <c r="AB83" s="158" t="e">
        <f>+IF(#REF!="","",#REF!)</f>
        <v>#REF!</v>
      </c>
      <c r="AC83" s="158" t="e">
        <f>+IF(#REF!="","",#REF!)</f>
        <v>#REF!</v>
      </c>
      <c r="AD83" s="158" t="e">
        <f>+IF(#REF!="","",#REF!)</f>
        <v>#REF!</v>
      </c>
      <c r="AE83" s="158" t="e">
        <f>+IF(#REF!="","",#REF!)</f>
        <v>#REF!</v>
      </c>
      <c r="AF83" s="572"/>
      <c r="AG83" s="117" t="e">
        <f t="shared" si="2"/>
        <v>#REF!</v>
      </c>
      <c r="AH83" s="561"/>
      <c r="AI83" s="118" t="e">
        <f>IF(H83&lt;XXX6!$L$41,"Vétéran 3",IF(H83&lt;XXX6!$L$42,"Vétéran 2",IF(H83&lt;XXX6!$L$43,"Vétéran 1",IF(H83&lt;XXX6!$L$44,"Senior",IF(H83&lt;XXX6!$L$45,"Junior",IF(H83&lt;XXX6!$L$46,"Cadet",IF(H83&lt;XXX6!$L$47,"Minime",IF(H83&lt;XXX6!$L$48,"Benjamin","Poussin"))))))))</f>
        <v>#REF!</v>
      </c>
      <c r="AJ83" s="85" t="e">
        <f t="shared" si="3"/>
        <v>#REF!</v>
      </c>
      <c r="IQ83" s="22" t="s">
        <v>38</v>
      </c>
      <c r="IR83" s="100" t="e">
        <f>XXX6!#REF!</f>
        <v>#REF!</v>
      </c>
      <c r="IS83" s="20" t="s">
        <v>139</v>
      </c>
    </row>
    <row r="84" spans="1:253" ht="21.75" customHeight="1">
      <c r="A84" s="111"/>
      <c r="B84" s="112">
        <v>77</v>
      </c>
      <c r="C84" s="113" t="e">
        <f>+IF(#REF!="","",#REF!)</f>
        <v>#REF!</v>
      </c>
      <c r="D84" s="113" t="e">
        <f>+IF(#REF!="","",#REF!)</f>
        <v>#REF!</v>
      </c>
      <c r="E84" s="113" t="e">
        <f>+IF(#REF!="","",#REF!)</f>
        <v>#REF!</v>
      </c>
      <c r="F84" s="113" t="e">
        <f>+IF(#REF!="","",#REF!)</f>
        <v>#REF!</v>
      </c>
      <c r="G84" s="113" t="e">
        <f>+IF(#REF!="","",#REF!)</f>
        <v>#REF!</v>
      </c>
      <c r="H84" s="154" t="e">
        <f>+IF(#REF!="","",#REF!)</f>
        <v>#REF!</v>
      </c>
      <c r="I84" s="113" t="e">
        <f>+IF(#REF!="","",#REF!)</f>
        <v>#REF!</v>
      </c>
      <c r="J84" s="113" t="e">
        <f>+IF(#REF!="","",#REF!)</f>
        <v>#REF!</v>
      </c>
      <c r="K84" s="155"/>
      <c r="L84" s="159" t="e">
        <f>+IF(#REF!="","",#REF!)</f>
        <v>#REF!</v>
      </c>
      <c r="M84" s="160" t="e">
        <f>+IF(#REF!="","",#REF!)</f>
        <v>#REF!</v>
      </c>
      <c r="N84" s="159" t="e">
        <f>+IF(#REF!="","",#REF!)</f>
        <v>#REF!</v>
      </c>
      <c r="O84" s="160" t="e">
        <f>+IF(#REF!="","",#REF!)</f>
        <v>#REF!</v>
      </c>
      <c r="P84" s="159" t="e">
        <f>+IF(#REF!="","",#REF!)</f>
        <v>#REF!</v>
      </c>
      <c r="Q84" s="160" t="e">
        <f>+IF(#REF!="","",#REF!)</f>
        <v>#REF!</v>
      </c>
      <c r="R84" s="159" t="e">
        <f>+IF(#REF!="","",#REF!)</f>
        <v>#REF!</v>
      </c>
      <c r="S84" s="160" t="e">
        <f>+IF(#REF!="","",#REF!)</f>
        <v>#REF!</v>
      </c>
      <c r="T84" s="159" t="e">
        <f>+IF(#REF!="","",#REF!)</f>
        <v>#REF!</v>
      </c>
      <c r="U84" s="160" t="e">
        <f>+IF(#REF!="","",#REF!)</f>
        <v>#REF!</v>
      </c>
      <c r="V84" s="158" t="e">
        <f>+IF(#REF!="","",#REF!)</f>
        <v>#REF!</v>
      </c>
      <c r="W84" s="158" t="e">
        <f>+IF(#REF!="","",#REF!)</f>
        <v>#REF!</v>
      </c>
      <c r="X84" s="158" t="e">
        <f>+IF(#REF!="","",#REF!)</f>
        <v>#REF!</v>
      </c>
      <c r="Y84" s="158" t="e">
        <f>+IF(#REF!="","",#REF!)</f>
        <v>#REF!</v>
      </c>
      <c r="Z84" s="158" t="e">
        <f>+IF(#REF!="","",#REF!)</f>
        <v>#REF!</v>
      </c>
      <c r="AA84" s="158" t="e">
        <f>+IF(#REF!="","",#REF!)</f>
        <v>#REF!</v>
      </c>
      <c r="AB84" s="158" t="e">
        <f>+IF(#REF!="","",#REF!)</f>
        <v>#REF!</v>
      </c>
      <c r="AC84" s="158" t="e">
        <f>+IF(#REF!="","",#REF!)</f>
        <v>#REF!</v>
      </c>
      <c r="AD84" s="158" t="e">
        <f>+IF(#REF!="","",#REF!)</f>
        <v>#REF!</v>
      </c>
      <c r="AE84" s="158" t="e">
        <f>+IF(#REF!="","",#REF!)</f>
        <v>#REF!</v>
      </c>
      <c r="AF84" s="572"/>
      <c r="AG84" s="117" t="e">
        <f t="shared" si="2"/>
        <v>#REF!</v>
      </c>
      <c r="AH84" s="561"/>
      <c r="AI84" s="118" t="e">
        <f>IF(H84&lt;XXX6!$L$41,"Vétéran 3",IF(H84&lt;XXX6!$L$42,"Vétéran 2",IF(H84&lt;XXX6!$L$43,"Vétéran 1",IF(H84&lt;XXX6!$L$44,"Senior",IF(H84&lt;XXX6!$L$45,"Junior",IF(H84&lt;XXX6!$L$46,"Cadet",IF(H84&lt;XXX6!$L$47,"Minime",IF(H84&lt;XXX6!$L$48,"Benjamin","Poussin"))))))))</f>
        <v>#REF!</v>
      </c>
      <c r="AJ84" s="85" t="e">
        <f t="shared" si="3"/>
        <v>#REF!</v>
      </c>
      <c r="IQ84" s="22" t="s">
        <v>38</v>
      </c>
      <c r="IR84" s="100" t="e">
        <f>XXX6!#REF!</f>
        <v>#REF!</v>
      </c>
      <c r="IS84" s="20" t="s">
        <v>51</v>
      </c>
    </row>
    <row r="85" spans="1:253" ht="21.75" customHeight="1">
      <c r="A85" s="111"/>
      <c r="B85" s="112">
        <v>78</v>
      </c>
      <c r="C85" s="113" t="e">
        <f>+IF(#REF!="","",#REF!)</f>
        <v>#REF!</v>
      </c>
      <c r="D85" s="113" t="e">
        <f>+IF(#REF!="","",#REF!)</f>
        <v>#REF!</v>
      </c>
      <c r="E85" s="113" t="e">
        <f>+IF(#REF!="","",#REF!)</f>
        <v>#REF!</v>
      </c>
      <c r="F85" s="113" t="e">
        <f>+IF(#REF!="","",#REF!)</f>
        <v>#REF!</v>
      </c>
      <c r="G85" s="113" t="e">
        <f>+IF(#REF!="","",#REF!)</f>
        <v>#REF!</v>
      </c>
      <c r="H85" s="154" t="e">
        <f>+IF(#REF!="","",#REF!)</f>
        <v>#REF!</v>
      </c>
      <c r="I85" s="113" t="e">
        <f>+IF(#REF!="","",#REF!)</f>
        <v>#REF!</v>
      </c>
      <c r="J85" s="113" t="e">
        <f>+IF(#REF!="","",#REF!)</f>
        <v>#REF!</v>
      </c>
      <c r="K85" s="155"/>
      <c r="L85" s="159" t="e">
        <f>+IF(#REF!="","",#REF!)</f>
        <v>#REF!</v>
      </c>
      <c r="M85" s="160" t="e">
        <f>+IF(#REF!="","",#REF!)</f>
        <v>#REF!</v>
      </c>
      <c r="N85" s="159" t="e">
        <f>+IF(#REF!="","",#REF!)</f>
        <v>#REF!</v>
      </c>
      <c r="O85" s="160" t="e">
        <f>+IF(#REF!="","",#REF!)</f>
        <v>#REF!</v>
      </c>
      <c r="P85" s="159" t="e">
        <f>+IF(#REF!="","",#REF!)</f>
        <v>#REF!</v>
      </c>
      <c r="Q85" s="160" t="e">
        <f>+IF(#REF!="","",#REF!)</f>
        <v>#REF!</v>
      </c>
      <c r="R85" s="159" t="e">
        <f>+IF(#REF!="","",#REF!)</f>
        <v>#REF!</v>
      </c>
      <c r="S85" s="160" t="e">
        <f>+IF(#REF!="","",#REF!)</f>
        <v>#REF!</v>
      </c>
      <c r="T85" s="159" t="e">
        <f>+IF(#REF!="","",#REF!)</f>
        <v>#REF!</v>
      </c>
      <c r="U85" s="160" t="e">
        <f>+IF(#REF!="","",#REF!)</f>
        <v>#REF!</v>
      </c>
      <c r="V85" s="158" t="e">
        <f>+IF(#REF!="","",#REF!)</f>
        <v>#REF!</v>
      </c>
      <c r="W85" s="158" t="e">
        <f>+IF(#REF!="","",#REF!)</f>
        <v>#REF!</v>
      </c>
      <c r="X85" s="158" t="e">
        <f>+IF(#REF!="","",#REF!)</f>
        <v>#REF!</v>
      </c>
      <c r="Y85" s="158" t="e">
        <f>+IF(#REF!="","",#REF!)</f>
        <v>#REF!</v>
      </c>
      <c r="Z85" s="158" t="e">
        <f>+IF(#REF!="","",#REF!)</f>
        <v>#REF!</v>
      </c>
      <c r="AA85" s="158" t="e">
        <f>+IF(#REF!="","",#REF!)</f>
        <v>#REF!</v>
      </c>
      <c r="AB85" s="158" t="e">
        <f>+IF(#REF!="","",#REF!)</f>
        <v>#REF!</v>
      </c>
      <c r="AC85" s="158" t="e">
        <f>+IF(#REF!="","",#REF!)</f>
        <v>#REF!</v>
      </c>
      <c r="AD85" s="158" t="e">
        <f>+IF(#REF!="","",#REF!)</f>
        <v>#REF!</v>
      </c>
      <c r="AE85" s="158" t="e">
        <f>+IF(#REF!="","",#REF!)</f>
        <v>#REF!</v>
      </c>
      <c r="AF85" s="574"/>
      <c r="AG85" s="117" t="e">
        <f t="shared" si="2"/>
        <v>#REF!</v>
      </c>
      <c r="AH85" s="575"/>
      <c r="AI85" s="118" t="e">
        <f>IF(H85&lt;XXX6!$L$41,"Vétéran 3",IF(H85&lt;XXX6!$L$42,"Vétéran 2",IF(H85&lt;XXX6!$L$43,"Vétéran 1",IF(H85&lt;XXX6!$L$44,"Senior",IF(H85&lt;XXX6!$L$45,"Junior",IF(H85&lt;XXX6!$L$46,"Cadet",IF(H85&lt;XXX6!$L$47,"Minime",IF(H85&lt;XXX6!$L$48,"Benjamin","Poussin"))))))))</f>
        <v>#REF!</v>
      </c>
      <c r="AJ85" s="85" t="e">
        <f t="shared" si="3"/>
        <v>#REF!</v>
      </c>
      <c r="AL85" s="120"/>
      <c r="IQ85" s="44" t="s">
        <v>52</v>
      </c>
      <c r="IR85" s="100" t="e">
        <f>XXX6!#REF!</f>
        <v>#REF!</v>
      </c>
      <c r="IS85" s="45" t="s">
        <v>53</v>
      </c>
    </row>
    <row r="86" spans="1:253" ht="21.75" customHeight="1">
      <c r="A86" s="111"/>
      <c r="B86" s="112">
        <v>79</v>
      </c>
      <c r="C86" s="113" t="e">
        <f>+IF(#REF!="","",#REF!)</f>
        <v>#REF!</v>
      </c>
      <c r="D86" s="113" t="e">
        <f>+IF(#REF!="","",#REF!)</f>
        <v>#REF!</v>
      </c>
      <c r="E86" s="113" t="e">
        <f>+IF(#REF!="","",#REF!)</f>
        <v>#REF!</v>
      </c>
      <c r="F86" s="113" t="e">
        <f>+IF(#REF!="","",#REF!)</f>
        <v>#REF!</v>
      </c>
      <c r="G86" s="113" t="e">
        <f>+IF(#REF!="","",#REF!)</f>
        <v>#REF!</v>
      </c>
      <c r="H86" s="154" t="e">
        <f>+IF(#REF!="","",#REF!)</f>
        <v>#REF!</v>
      </c>
      <c r="I86" s="113" t="e">
        <f>+IF(#REF!="","",#REF!)</f>
        <v>#REF!</v>
      </c>
      <c r="J86" s="113" t="e">
        <f>+IF(#REF!="","",#REF!)</f>
        <v>#REF!</v>
      </c>
      <c r="K86" s="155"/>
      <c r="L86" s="159" t="e">
        <f>+IF(#REF!="","",#REF!)</f>
        <v>#REF!</v>
      </c>
      <c r="M86" s="160" t="e">
        <f>+IF(#REF!="","",#REF!)</f>
        <v>#REF!</v>
      </c>
      <c r="N86" s="159" t="e">
        <f>+IF(#REF!="","",#REF!)</f>
        <v>#REF!</v>
      </c>
      <c r="O86" s="160" t="e">
        <f>+IF(#REF!="","",#REF!)</f>
        <v>#REF!</v>
      </c>
      <c r="P86" s="159" t="e">
        <f>+IF(#REF!="","",#REF!)</f>
        <v>#REF!</v>
      </c>
      <c r="Q86" s="160" t="e">
        <f>+IF(#REF!="","",#REF!)</f>
        <v>#REF!</v>
      </c>
      <c r="R86" s="159" t="e">
        <f>+IF(#REF!="","",#REF!)</f>
        <v>#REF!</v>
      </c>
      <c r="S86" s="160" t="e">
        <f>+IF(#REF!="","",#REF!)</f>
        <v>#REF!</v>
      </c>
      <c r="T86" s="159" t="e">
        <f>+IF(#REF!="","",#REF!)</f>
        <v>#REF!</v>
      </c>
      <c r="U86" s="160" t="e">
        <f>+IF(#REF!="","",#REF!)</f>
        <v>#REF!</v>
      </c>
      <c r="V86" s="158" t="e">
        <f>+IF(#REF!="","",#REF!)</f>
        <v>#REF!</v>
      </c>
      <c r="W86" s="158" t="e">
        <f>+IF(#REF!="","",#REF!)</f>
        <v>#REF!</v>
      </c>
      <c r="X86" s="158" t="e">
        <f>+IF(#REF!="","",#REF!)</f>
        <v>#REF!</v>
      </c>
      <c r="Y86" s="158" t="e">
        <f>+IF(#REF!="","",#REF!)</f>
        <v>#REF!</v>
      </c>
      <c r="Z86" s="158" t="e">
        <f>+IF(#REF!="","",#REF!)</f>
        <v>#REF!</v>
      </c>
      <c r="AA86" s="158" t="e">
        <f>+IF(#REF!="","",#REF!)</f>
        <v>#REF!</v>
      </c>
      <c r="AB86" s="158" t="e">
        <f>+IF(#REF!="","",#REF!)</f>
        <v>#REF!</v>
      </c>
      <c r="AC86" s="158" t="e">
        <f>+IF(#REF!="","",#REF!)</f>
        <v>#REF!</v>
      </c>
      <c r="AD86" s="158" t="e">
        <f>+IF(#REF!="","",#REF!)</f>
        <v>#REF!</v>
      </c>
      <c r="AE86" s="158" t="e">
        <f>+IF(#REF!="","",#REF!)</f>
        <v>#REF!</v>
      </c>
      <c r="AF86" s="574"/>
      <c r="AG86" s="117" t="e">
        <f t="shared" si="2"/>
        <v>#REF!</v>
      </c>
      <c r="AH86" s="575"/>
      <c r="AI86" s="118" t="e">
        <f>IF(H86&lt;XXX6!$L$41,"Vétéran 3",IF(H86&lt;XXX6!$L$42,"Vétéran 2",IF(H86&lt;XXX6!$L$43,"Vétéran 1",IF(H86&lt;XXX6!$L$44,"Senior",IF(H86&lt;XXX6!$L$45,"Junior",IF(H86&lt;XXX6!$L$46,"Cadet",IF(H86&lt;XXX6!$L$47,"Minime",IF(H86&lt;XXX6!$L$48,"Benjamin","Poussin"))))))))</f>
        <v>#REF!</v>
      </c>
      <c r="AJ86" s="85" t="e">
        <f t="shared" si="3"/>
        <v>#REF!</v>
      </c>
    </row>
    <row r="87" spans="1:253" ht="21.75" customHeight="1">
      <c r="A87" s="111"/>
      <c r="B87" s="112">
        <v>80</v>
      </c>
      <c r="C87" s="113" t="e">
        <f>+IF(#REF!="","",#REF!)</f>
        <v>#REF!</v>
      </c>
      <c r="D87" s="113" t="e">
        <f>+IF(#REF!="","",#REF!)</f>
        <v>#REF!</v>
      </c>
      <c r="E87" s="113" t="e">
        <f>+IF(#REF!="","",#REF!)</f>
        <v>#REF!</v>
      </c>
      <c r="F87" s="113" t="e">
        <f>+IF(#REF!="","",#REF!)</f>
        <v>#REF!</v>
      </c>
      <c r="G87" s="113" t="e">
        <f>+IF(#REF!="","",#REF!)</f>
        <v>#REF!</v>
      </c>
      <c r="H87" s="154" t="e">
        <f>+IF(#REF!="","",#REF!)</f>
        <v>#REF!</v>
      </c>
      <c r="I87" s="113" t="e">
        <f>+IF(#REF!="","",#REF!)</f>
        <v>#REF!</v>
      </c>
      <c r="J87" s="113" t="e">
        <f>+IF(#REF!="","",#REF!)</f>
        <v>#REF!</v>
      </c>
      <c r="K87" s="155"/>
      <c r="L87" s="159" t="e">
        <f>+IF(#REF!="","",#REF!)</f>
        <v>#REF!</v>
      </c>
      <c r="M87" s="160" t="e">
        <f>+IF(#REF!="","",#REF!)</f>
        <v>#REF!</v>
      </c>
      <c r="N87" s="159" t="e">
        <f>+IF(#REF!="","",#REF!)</f>
        <v>#REF!</v>
      </c>
      <c r="O87" s="160" t="e">
        <f>+IF(#REF!="","",#REF!)</f>
        <v>#REF!</v>
      </c>
      <c r="P87" s="159" t="e">
        <f>+IF(#REF!="","",#REF!)</f>
        <v>#REF!</v>
      </c>
      <c r="Q87" s="160" t="e">
        <f>+IF(#REF!="","",#REF!)</f>
        <v>#REF!</v>
      </c>
      <c r="R87" s="159" t="e">
        <f>+IF(#REF!="","",#REF!)</f>
        <v>#REF!</v>
      </c>
      <c r="S87" s="160" t="e">
        <f>+IF(#REF!="","",#REF!)</f>
        <v>#REF!</v>
      </c>
      <c r="T87" s="159" t="e">
        <f>+IF(#REF!="","",#REF!)</f>
        <v>#REF!</v>
      </c>
      <c r="U87" s="160" t="e">
        <f>+IF(#REF!="","",#REF!)</f>
        <v>#REF!</v>
      </c>
      <c r="V87" s="158" t="e">
        <f>+IF(#REF!="","",#REF!)</f>
        <v>#REF!</v>
      </c>
      <c r="W87" s="158" t="e">
        <f>+IF(#REF!="","",#REF!)</f>
        <v>#REF!</v>
      </c>
      <c r="X87" s="158" t="e">
        <f>+IF(#REF!="","",#REF!)</f>
        <v>#REF!</v>
      </c>
      <c r="Y87" s="158" t="e">
        <f>+IF(#REF!="","",#REF!)</f>
        <v>#REF!</v>
      </c>
      <c r="Z87" s="158" t="e">
        <f>+IF(#REF!="","",#REF!)</f>
        <v>#REF!</v>
      </c>
      <c r="AA87" s="158" t="e">
        <f>+IF(#REF!="","",#REF!)</f>
        <v>#REF!</v>
      </c>
      <c r="AB87" s="158" t="e">
        <f>+IF(#REF!="","",#REF!)</f>
        <v>#REF!</v>
      </c>
      <c r="AC87" s="158" t="e">
        <f>+IF(#REF!="","",#REF!)</f>
        <v>#REF!</v>
      </c>
      <c r="AD87" s="158" t="e">
        <f>+IF(#REF!="","",#REF!)</f>
        <v>#REF!</v>
      </c>
      <c r="AE87" s="158" t="e">
        <f>+IF(#REF!="","",#REF!)</f>
        <v>#REF!</v>
      </c>
      <c r="AF87" s="574"/>
      <c r="AG87" s="117" t="e">
        <f t="shared" si="2"/>
        <v>#REF!</v>
      </c>
      <c r="AH87" s="575"/>
      <c r="AI87" s="118" t="e">
        <f>IF(H87&lt;XXX6!$L$41,"Vétéran 3",IF(H87&lt;XXX6!$L$42,"Vétéran 2",IF(H87&lt;XXX6!$L$43,"Vétéran 1",IF(H87&lt;XXX6!$L$44,"Senior",IF(H87&lt;XXX6!$L$45,"Junior",IF(H87&lt;XXX6!$L$46,"Cadet",IF(H87&lt;XXX6!$L$47,"Minime",IF(H87&lt;XXX6!$L$48,"Benjamin","Poussin"))))))))</f>
        <v>#REF!</v>
      </c>
      <c r="AJ87" s="85" t="e">
        <f t="shared" si="3"/>
        <v>#REF!</v>
      </c>
    </row>
    <row r="88" spans="1:253" ht="21.75" customHeight="1">
      <c r="A88" s="111"/>
      <c r="B88" s="112">
        <v>81</v>
      </c>
      <c r="C88" s="113" t="e">
        <f>+IF(#REF!="","",#REF!)</f>
        <v>#REF!</v>
      </c>
      <c r="D88" s="113" t="e">
        <f>+IF(#REF!="","",#REF!)</f>
        <v>#REF!</v>
      </c>
      <c r="E88" s="113" t="e">
        <f>+IF(#REF!="","",#REF!)</f>
        <v>#REF!</v>
      </c>
      <c r="F88" s="113" t="e">
        <f>+IF(#REF!="","",#REF!)</f>
        <v>#REF!</v>
      </c>
      <c r="G88" s="113" t="e">
        <f>+IF(#REF!="","",#REF!)</f>
        <v>#REF!</v>
      </c>
      <c r="H88" s="154" t="e">
        <f>+IF(#REF!="","",#REF!)</f>
        <v>#REF!</v>
      </c>
      <c r="I88" s="113" t="e">
        <f>+IF(#REF!="","",#REF!)</f>
        <v>#REF!</v>
      </c>
      <c r="J88" s="113" t="e">
        <f>+IF(#REF!="","",#REF!)</f>
        <v>#REF!</v>
      </c>
      <c r="K88" s="155"/>
      <c r="L88" s="159" t="e">
        <f>+IF(#REF!="","",#REF!)</f>
        <v>#REF!</v>
      </c>
      <c r="M88" s="160" t="e">
        <f>+IF(#REF!="","",#REF!)</f>
        <v>#REF!</v>
      </c>
      <c r="N88" s="159" t="e">
        <f>+IF(#REF!="","",#REF!)</f>
        <v>#REF!</v>
      </c>
      <c r="O88" s="160" t="e">
        <f>+IF(#REF!="","",#REF!)</f>
        <v>#REF!</v>
      </c>
      <c r="P88" s="159" t="e">
        <f>+IF(#REF!="","",#REF!)</f>
        <v>#REF!</v>
      </c>
      <c r="Q88" s="160" t="e">
        <f>+IF(#REF!="","",#REF!)</f>
        <v>#REF!</v>
      </c>
      <c r="R88" s="159" t="e">
        <f>+IF(#REF!="","",#REF!)</f>
        <v>#REF!</v>
      </c>
      <c r="S88" s="160" t="e">
        <f>+IF(#REF!="","",#REF!)</f>
        <v>#REF!</v>
      </c>
      <c r="T88" s="159" t="e">
        <f>+IF(#REF!="","",#REF!)</f>
        <v>#REF!</v>
      </c>
      <c r="U88" s="160" t="e">
        <f>+IF(#REF!="","",#REF!)</f>
        <v>#REF!</v>
      </c>
      <c r="V88" s="158" t="e">
        <f>+IF(#REF!="","",#REF!)</f>
        <v>#REF!</v>
      </c>
      <c r="W88" s="158" t="e">
        <f>+IF(#REF!="","",#REF!)</f>
        <v>#REF!</v>
      </c>
      <c r="X88" s="158" t="e">
        <f>+IF(#REF!="","",#REF!)</f>
        <v>#REF!</v>
      </c>
      <c r="Y88" s="158" t="e">
        <f>+IF(#REF!="","",#REF!)</f>
        <v>#REF!</v>
      </c>
      <c r="Z88" s="158" t="e">
        <f>+IF(#REF!="","",#REF!)</f>
        <v>#REF!</v>
      </c>
      <c r="AA88" s="158" t="e">
        <f>+IF(#REF!="","",#REF!)</f>
        <v>#REF!</v>
      </c>
      <c r="AB88" s="158" t="e">
        <f>+IF(#REF!="","",#REF!)</f>
        <v>#REF!</v>
      </c>
      <c r="AC88" s="158" t="e">
        <f>+IF(#REF!="","",#REF!)</f>
        <v>#REF!</v>
      </c>
      <c r="AD88" s="158" t="e">
        <f>+IF(#REF!="","",#REF!)</f>
        <v>#REF!</v>
      </c>
      <c r="AE88" s="158" t="e">
        <f>+IF(#REF!="","",#REF!)</f>
        <v>#REF!</v>
      </c>
      <c r="AF88" s="574"/>
      <c r="AG88" s="117" t="e">
        <f t="shared" si="2"/>
        <v>#REF!</v>
      </c>
      <c r="AH88" s="575"/>
      <c r="AI88" s="118" t="e">
        <f>IF(H88&lt;XXX6!$L$41,"Vétéran 3",IF(H88&lt;XXX6!$L$42,"Vétéran 2",IF(H88&lt;XXX6!$L$43,"Vétéran 1",IF(H88&lt;XXX6!$L$44,"Senior",IF(H88&lt;XXX6!$L$45,"Junior",IF(H88&lt;XXX6!$L$46,"Cadet",IF(H88&lt;XXX6!$L$47,"Minime",IF(H88&lt;XXX6!$L$48,"Benjamin","Poussin"))))))))</f>
        <v>#REF!</v>
      </c>
      <c r="AJ88" s="85" t="e">
        <f t="shared" si="3"/>
        <v>#REF!</v>
      </c>
    </row>
    <row r="89" spans="1:253" ht="21.75" customHeight="1">
      <c r="A89" s="111"/>
      <c r="B89" s="112">
        <v>82</v>
      </c>
      <c r="C89" s="113" t="e">
        <f>+IF(#REF!="","",#REF!)</f>
        <v>#REF!</v>
      </c>
      <c r="D89" s="113" t="e">
        <f>+IF(#REF!="","",#REF!)</f>
        <v>#REF!</v>
      </c>
      <c r="E89" s="113" t="e">
        <f>+IF(#REF!="","",#REF!)</f>
        <v>#REF!</v>
      </c>
      <c r="F89" s="113" t="e">
        <f>+IF(#REF!="","",#REF!)</f>
        <v>#REF!</v>
      </c>
      <c r="G89" s="113" t="e">
        <f>+IF(#REF!="","",#REF!)</f>
        <v>#REF!</v>
      </c>
      <c r="H89" s="154" t="e">
        <f>+IF(#REF!="","",#REF!)</f>
        <v>#REF!</v>
      </c>
      <c r="I89" s="113" t="e">
        <f>+IF(#REF!="","",#REF!)</f>
        <v>#REF!</v>
      </c>
      <c r="J89" s="113" t="e">
        <f>+IF(#REF!="","",#REF!)</f>
        <v>#REF!</v>
      </c>
      <c r="K89" s="155"/>
      <c r="L89" s="159" t="e">
        <f>+IF(#REF!="","",#REF!)</f>
        <v>#REF!</v>
      </c>
      <c r="M89" s="160" t="e">
        <f>+IF(#REF!="","",#REF!)</f>
        <v>#REF!</v>
      </c>
      <c r="N89" s="159" t="e">
        <f>+IF(#REF!="","",#REF!)</f>
        <v>#REF!</v>
      </c>
      <c r="O89" s="160" t="e">
        <f>+IF(#REF!="","",#REF!)</f>
        <v>#REF!</v>
      </c>
      <c r="P89" s="159" t="e">
        <f>+IF(#REF!="","",#REF!)</f>
        <v>#REF!</v>
      </c>
      <c r="Q89" s="160" t="e">
        <f>+IF(#REF!="","",#REF!)</f>
        <v>#REF!</v>
      </c>
      <c r="R89" s="159" t="e">
        <f>+IF(#REF!="","",#REF!)</f>
        <v>#REF!</v>
      </c>
      <c r="S89" s="160" t="e">
        <f>+IF(#REF!="","",#REF!)</f>
        <v>#REF!</v>
      </c>
      <c r="T89" s="159" t="e">
        <f>+IF(#REF!="","",#REF!)</f>
        <v>#REF!</v>
      </c>
      <c r="U89" s="160" t="e">
        <f>+IF(#REF!="","",#REF!)</f>
        <v>#REF!</v>
      </c>
      <c r="V89" s="158" t="e">
        <f>+IF(#REF!="","",#REF!)</f>
        <v>#REF!</v>
      </c>
      <c r="W89" s="158" t="e">
        <f>+IF(#REF!="","",#REF!)</f>
        <v>#REF!</v>
      </c>
      <c r="X89" s="158" t="e">
        <f>+IF(#REF!="","",#REF!)</f>
        <v>#REF!</v>
      </c>
      <c r="Y89" s="158" t="e">
        <f>+IF(#REF!="","",#REF!)</f>
        <v>#REF!</v>
      </c>
      <c r="Z89" s="158" t="e">
        <f>+IF(#REF!="","",#REF!)</f>
        <v>#REF!</v>
      </c>
      <c r="AA89" s="158" t="e">
        <f>+IF(#REF!="","",#REF!)</f>
        <v>#REF!</v>
      </c>
      <c r="AB89" s="158" t="e">
        <f>+IF(#REF!="","",#REF!)</f>
        <v>#REF!</v>
      </c>
      <c r="AC89" s="158" t="e">
        <f>+IF(#REF!="","",#REF!)</f>
        <v>#REF!</v>
      </c>
      <c r="AD89" s="158" t="e">
        <f>+IF(#REF!="","",#REF!)</f>
        <v>#REF!</v>
      </c>
      <c r="AE89" s="158" t="e">
        <f>+IF(#REF!="","",#REF!)</f>
        <v>#REF!</v>
      </c>
      <c r="AF89" s="576"/>
      <c r="AG89" s="117" t="e">
        <f t="shared" ref="AG89:AG107" si="4">IF(H89&lt;$E$126,"Vétéran 3",IF(H89&lt;$E$127,"Vétéran 2",IF(H89&lt;$E$128,"Vétéran 1",IF(H89&lt;$E$129,"Senior",IF(H89&lt;$E$130,"Junior",IF(H89&lt;$E$131,"Cadet",IF(H89&lt;$E$132,"Minime",IF(H89&lt;$E$133,"Benjamin","Poussin"))))))))</f>
        <v>#REF!</v>
      </c>
      <c r="AH89" s="577"/>
      <c r="AI89" s="118" t="e">
        <f>IF(H89&lt;XXX6!$L$41,"Vétéran 3",IF(H89&lt;XXX6!$L$42,"Vétéran 2",IF(H89&lt;XXX6!$L$43,"Vétéran 1",IF(H89&lt;XXX6!$L$44,"Senior",IF(H89&lt;XXX6!$L$45,"Junior",IF(H89&lt;XXX6!$L$46,"Cadet",IF(H89&lt;XXX6!$L$47,"Minime",IF(H89&lt;XXX6!$L$48,"Benjamin","Poussin"))))))))</f>
        <v>#REF!</v>
      </c>
      <c r="AJ89" s="85" t="e">
        <f t="shared" ref="AJ89:AJ107" si="5">IF(G89="F",1,"")</f>
        <v>#REF!</v>
      </c>
    </row>
    <row r="90" spans="1:253" ht="21.75" customHeight="1">
      <c r="A90" s="111"/>
      <c r="B90" s="112">
        <v>83</v>
      </c>
      <c r="C90" s="113" t="e">
        <f>+IF(#REF!="","",#REF!)</f>
        <v>#REF!</v>
      </c>
      <c r="D90" s="113" t="e">
        <f>+IF(#REF!="","",#REF!)</f>
        <v>#REF!</v>
      </c>
      <c r="E90" s="113" t="e">
        <f>+IF(#REF!="","",#REF!)</f>
        <v>#REF!</v>
      </c>
      <c r="F90" s="113" t="e">
        <f>+IF(#REF!="","",#REF!)</f>
        <v>#REF!</v>
      </c>
      <c r="G90" s="113" t="e">
        <f>+IF(#REF!="","",#REF!)</f>
        <v>#REF!</v>
      </c>
      <c r="H90" s="154" t="e">
        <f>+IF(#REF!="","",#REF!)</f>
        <v>#REF!</v>
      </c>
      <c r="I90" s="113" t="e">
        <f>+IF(#REF!="","",#REF!)</f>
        <v>#REF!</v>
      </c>
      <c r="J90" s="113" t="e">
        <f>+IF(#REF!="","",#REF!)</f>
        <v>#REF!</v>
      </c>
      <c r="K90" s="155"/>
      <c r="L90" s="159" t="e">
        <f>+IF(#REF!="","",#REF!)</f>
        <v>#REF!</v>
      </c>
      <c r="M90" s="160" t="e">
        <f>+IF(#REF!="","",#REF!)</f>
        <v>#REF!</v>
      </c>
      <c r="N90" s="159" t="e">
        <f>+IF(#REF!="","",#REF!)</f>
        <v>#REF!</v>
      </c>
      <c r="O90" s="160" t="e">
        <f>+IF(#REF!="","",#REF!)</f>
        <v>#REF!</v>
      </c>
      <c r="P90" s="159" t="e">
        <f>+IF(#REF!="","",#REF!)</f>
        <v>#REF!</v>
      </c>
      <c r="Q90" s="160" t="e">
        <f>+IF(#REF!="","",#REF!)</f>
        <v>#REF!</v>
      </c>
      <c r="R90" s="159" t="e">
        <f>+IF(#REF!="","",#REF!)</f>
        <v>#REF!</v>
      </c>
      <c r="S90" s="160" t="e">
        <f>+IF(#REF!="","",#REF!)</f>
        <v>#REF!</v>
      </c>
      <c r="T90" s="159" t="e">
        <f>+IF(#REF!="","",#REF!)</f>
        <v>#REF!</v>
      </c>
      <c r="U90" s="160" t="e">
        <f>+IF(#REF!="","",#REF!)</f>
        <v>#REF!</v>
      </c>
      <c r="V90" s="158" t="e">
        <f>+IF(#REF!="","",#REF!)</f>
        <v>#REF!</v>
      </c>
      <c r="W90" s="158" t="e">
        <f>+IF(#REF!="","",#REF!)</f>
        <v>#REF!</v>
      </c>
      <c r="X90" s="158" t="e">
        <f>+IF(#REF!="","",#REF!)</f>
        <v>#REF!</v>
      </c>
      <c r="Y90" s="158" t="e">
        <f>+IF(#REF!="","",#REF!)</f>
        <v>#REF!</v>
      </c>
      <c r="Z90" s="158" t="e">
        <f>+IF(#REF!="","",#REF!)</f>
        <v>#REF!</v>
      </c>
      <c r="AA90" s="158" t="e">
        <f>+IF(#REF!="","",#REF!)</f>
        <v>#REF!</v>
      </c>
      <c r="AB90" s="158" t="e">
        <f>+IF(#REF!="","",#REF!)</f>
        <v>#REF!</v>
      </c>
      <c r="AC90" s="158" t="e">
        <f>+IF(#REF!="","",#REF!)</f>
        <v>#REF!</v>
      </c>
      <c r="AD90" s="158" t="e">
        <f>+IF(#REF!="","",#REF!)</f>
        <v>#REF!</v>
      </c>
      <c r="AE90" s="158" t="e">
        <f>+IF(#REF!="","",#REF!)</f>
        <v>#REF!</v>
      </c>
      <c r="AF90" s="576"/>
      <c r="AG90" s="117" t="e">
        <f t="shared" si="4"/>
        <v>#REF!</v>
      </c>
      <c r="AH90" s="577"/>
      <c r="AI90" s="118" t="e">
        <f>IF(H90&lt;XXX6!$L$41,"Vétéran 3",IF(H90&lt;XXX6!$L$42,"Vétéran 2",IF(H90&lt;XXX6!$L$43,"Vétéran 1",IF(H90&lt;XXX6!$L$44,"Senior",IF(H90&lt;XXX6!$L$45,"Junior",IF(H90&lt;XXX6!$L$46,"Cadet",IF(H90&lt;XXX6!$L$47,"Minime",IF(H90&lt;XXX6!$L$48,"Benjamin","Poussin"))))))))</f>
        <v>#REF!</v>
      </c>
      <c r="AJ90" s="85" t="e">
        <f t="shared" si="5"/>
        <v>#REF!</v>
      </c>
    </row>
    <row r="91" spans="1:253" ht="21.75" customHeight="1">
      <c r="A91" s="111"/>
      <c r="B91" s="112">
        <v>84</v>
      </c>
      <c r="C91" s="113" t="e">
        <f>+IF(#REF!="","",#REF!)</f>
        <v>#REF!</v>
      </c>
      <c r="D91" s="113" t="e">
        <f>+IF(#REF!="","",#REF!)</f>
        <v>#REF!</v>
      </c>
      <c r="E91" s="113" t="e">
        <f>+IF(#REF!="","",#REF!)</f>
        <v>#REF!</v>
      </c>
      <c r="F91" s="113" t="e">
        <f>+IF(#REF!="","",#REF!)</f>
        <v>#REF!</v>
      </c>
      <c r="G91" s="113" t="e">
        <f>+IF(#REF!="","",#REF!)</f>
        <v>#REF!</v>
      </c>
      <c r="H91" s="154" t="e">
        <f>+IF(#REF!="","",#REF!)</f>
        <v>#REF!</v>
      </c>
      <c r="I91" s="113" t="e">
        <f>+IF(#REF!="","",#REF!)</f>
        <v>#REF!</v>
      </c>
      <c r="J91" s="113" t="e">
        <f>+IF(#REF!="","",#REF!)</f>
        <v>#REF!</v>
      </c>
      <c r="K91" s="155"/>
      <c r="L91" s="159" t="e">
        <f>+IF(#REF!="","",#REF!)</f>
        <v>#REF!</v>
      </c>
      <c r="M91" s="160" t="e">
        <f>+IF(#REF!="","",#REF!)</f>
        <v>#REF!</v>
      </c>
      <c r="N91" s="159" t="e">
        <f>+IF(#REF!="","",#REF!)</f>
        <v>#REF!</v>
      </c>
      <c r="O91" s="160" t="e">
        <f>+IF(#REF!="","",#REF!)</f>
        <v>#REF!</v>
      </c>
      <c r="P91" s="159" t="e">
        <f>+IF(#REF!="","",#REF!)</f>
        <v>#REF!</v>
      </c>
      <c r="Q91" s="160" t="e">
        <f>+IF(#REF!="","",#REF!)</f>
        <v>#REF!</v>
      </c>
      <c r="R91" s="159" t="e">
        <f>+IF(#REF!="","",#REF!)</f>
        <v>#REF!</v>
      </c>
      <c r="S91" s="160" t="e">
        <f>+IF(#REF!="","",#REF!)</f>
        <v>#REF!</v>
      </c>
      <c r="T91" s="159" t="e">
        <f>+IF(#REF!="","",#REF!)</f>
        <v>#REF!</v>
      </c>
      <c r="U91" s="160" t="e">
        <f>+IF(#REF!="","",#REF!)</f>
        <v>#REF!</v>
      </c>
      <c r="V91" s="158" t="e">
        <f>+IF(#REF!="","",#REF!)</f>
        <v>#REF!</v>
      </c>
      <c r="W91" s="158" t="e">
        <f>+IF(#REF!="","",#REF!)</f>
        <v>#REF!</v>
      </c>
      <c r="X91" s="158" t="e">
        <f>+IF(#REF!="","",#REF!)</f>
        <v>#REF!</v>
      </c>
      <c r="Y91" s="158" t="e">
        <f>+IF(#REF!="","",#REF!)</f>
        <v>#REF!</v>
      </c>
      <c r="Z91" s="158" t="e">
        <f>+IF(#REF!="","",#REF!)</f>
        <v>#REF!</v>
      </c>
      <c r="AA91" s="158" t="e">
        <f>+IF(#REF!="","",#REF!)</f>
        <v>#REF!</v>
      </c>
      <c r="AB91" s="158" t="e">
        <f>+IF(#REF!="","",#REF!)</f>
        <v>#REF!</v>
      </c>
      <c r="AC91" s="158" t="e">
        <f>+IF(#REF!="","",#REF!)</f>
        <v>#REF!</v>
      </c>
      <c r="AD91" s="158" t="e">
        <f>+IF(#REF!="","",#REF!)</f>
        <v>#REF!</v>
      </c>
      <c r="AE91" s="158" t="e">
        <f>+IF(#REF!="","",#REF!)</f>
        <v>#REF!</v>
      </c>
      <c r="AF91" s="576"/>
      <c r="AG91" s="117" t="e">
        <f t="shared" si="4"/>
        <v>#REF!</v>
      </c>
      <c r="AH91" s="577"/>
      <c r="AI91" s="118" t="e">
        <f>IF(H91&lt;XXX6!$L$41,"Vétéran 3",IF(H91&lt;XXX6!$L$42,"Vétéran 2",IF(H91&lt;XXX6!$L$43,"Vétéran 1",IF(H91&lt;XXX6!$L$44,"Senior",IF(H91&lt;XXX6!$L$45,"Junior",IF(H91&lt;XXX6!$L$46,"Cadet",IF(H91&lt;XXX6!$L$47,"Minime",IF(H91&lt;XXX6!$L$48,"Benjamin","Poussin"))))))))</f>
        <v>#REF!</v>
      </c>
      <c r="AJ91" s="85" t="e">
        <f t="shared" si="5"/>
        <v>#REF!</v>
      </c>
    </row>
    <row r="92" spans="1:253" ht="21.75" customHeight="1">
      <c r="A92" s="111"/>
      <c r="B92" s="112">
        <v>85</v>
      </c>
      <c r="C92" s="113" t="e">
        <f>+IF(#REF!="","",#REF!)</f>
        <v>#REF!</v>
      </c>
      <c r="D92" s="113" t="e">
        <f>+IF(#REF!="","",#REF!)</f>
        <v>#REF!</v>
      </c>
      <c r="E92" s="113" t="e">
        <f>+IF(#REF!="","",#REF!)</f>
        <v>#REF!</v>
      </c>
      <c r="F92" s="113" t="e">
        <f>+IF(#REF!="","",#REF!)</f>
        <v>#REF!</v>
      </c>
      <c r="G92" s="113" t="e">
        <f>+IF(#REF!="","",#REF!)</f>
        <v>#REF!</v>
      </c>
      <c r="H92" s="154" t="e">
        <f>+IF(#REF!="","",#REF!)</f>
        <v>#REF!</v>
      </c>
      <c r="I92" s="113" t="e">
        <f>+IF(#REF!="","",#REF!)</f>
        <v>#REF!</v>
      </c>
      <c r="J92" s="113" t="e">
        <f>+IF(#REF!="","",#REF!)</f>
        <v>#REF!</v>
      </c>
      <c r="K92" s="155"/>
      <c r="L92" s="159" t="e">
        <f>+IF(#REF!="","",#REF!)</f>
        <v>#REF!</v>
      </c>
      <c r="M92" s="160" t="e">
        <f>+IF(#REF!="","",#REF!)</f>
        <v>#REF!</v>
      </c>
      <c r="N92" s="159" t="e">
        <f>+IF(#REF!="","",#REF!)</f>
        <v>#REF!</v>
      </c>
      <c r="O92" s="160" t="e">
        <f>+IF(#REF!="","",#REF!)</f>
        <v>#REF!</v>
      </c>
      <c r="P92" s="159" t="e">
        <f>+IF(#REF!="","",#REF!)</f>
        <v>#REF!</v>
      </c>
      <c r="Q92" s="160" t="e">
        <f>+IF(#REF!="","",#REF!)</f>
        <v>#REF!</v>
      </c>
      <c r="R92" s="159" t="e">
        <f>+IF(#REF!="","",#REF!)</f>
        <v>#REF!</v>
      </c>
      <c r="S92" s="160" t="e">
        <f>+IF(#REF!="","",#REF!)</f>
        <v>#REF!</v>
      </c>
      <c r="T92" s="159" t="e">
        <f>+IF(#REF!="","",#REF!)</f>
        <v>#REF!</v>
      </c>
      <c r="U92" s="160" t="e">
        <f>+IF(#REF!="","",#REF!)</f>
        <v>#REF!</v>
      </c>
      <c r="V92" s="158" t="e">
        <f>+IF(#REF!="","",#REF!)</f>
        <v>#REF!</v>
      </c>
      <c r="W92" s="158" t="e">
        <f>+IF(#REF!="","",#REF!)</f>
        <v>#REF!</v>
      </c>
      <c r="X92" s="158" t="e">
        <f>+IF(#REF!="","",#REF!)</f>
        <v>#REF!</v>
      </c>
      <c r="Y92" s="158" t="e">
        <f>+IF(#REF!="","",#REF!)</f>
        <v>#REF!</v>
      </c>
      <c r="Z92" s="158" t="e">
        <f>+IF(#REF!="","",#REF!)</f>
        <v>#REF!</v>
      </c>
      <c r="AA92" s="158" t="e">
        <f>+IF(#REF!="","",#REF!)</f>
        <v>#REF!</v>
      </c>
      <c r="AB92" s="158" t="e">
        <f>+IF(#REF!="","",#REF!)</f>
        <v>#REF!</v>
      </c>
      <c r="AC92" s="158" t="e">
        <f>+IF(#REF!="","",#REF!)</f>
        <v>#REF!</v>
      </c>
      <c r="AD92" s="158" t="e">
        <f>+IF(#REF!="","",#REF!)</f>
        <v>#REF!</v>
      </c>
      <c r="AE92" s="158" t="e">
        <f>+IF(#REF!="","",#REF!)</f>
        <v>#REF!</v>
      </c>
      <c r="AF92" s="576"/>
      <c r="AG92" s="117" t="e">
        <f t="shared" si="4"/>
        <v>#REF!</v>
      </c>
      <c r="AH92" s="577"/>
      <c r="AI92" s="118" t="e">
        <f>IF(H92&lt;XXX6!$L$41,"Vétéran 3",IF(H92&lt;XXX6!$L$42,"Vétéran 2",IF(H92&lt;XXX6!$L$43,"Vétéran 1",IF(H92&lt;XXX6!$L$44,"Senior",IF(H92&lt;XXX6!$L$45,"Junior",IF(H92&lt;XXX6!$L$46,"Cadet",IF(H92&lt;XXX6!$L$47,"Minime",IF(H92&lt;XXX6!$L$48,"Benjamin","Poussin"))))))))</f>
        <v>#REF!</v>
      </c>
      <c r="AJ92" s="85" t="e">
        <f t="shared" si="5"/>
        <v>#REF!</v>
      </c>
    </row>
    <row r="93" spans="1:253" ht="21.75" customHeight="1">
      <c r="A93" s="111"/>
      <c r="B93" s="112">
        <v>86</v>
      </c>
      <c r="C93" s="113" t="e">
        <f>+IF(#REF!="","",#REF!)</f>
        <v>#REF!</v>
      </c>
      <c r="D93" s="113" t="e">
        <f>+IF(#REF!="","",#REF!)</f>
        <v>#REF!</v>
      </c>
      <c r="E93" s="113" t="e">
        <f>+IF(#REF!="","",#REF!)</f>
        <v>#REF!</v>
      </c>
      <c r="F93" s="113" t="e">
        <f>+IF(#REF!="","",#REF!)</f>
        <v>#REF!</v>
      </c>
      <c r="G93" s="113" t="e">
        <f>+IF(#REF!="","",#REF!)</f>
        <v>#REF!</v>
      </c>
      <c r="H93" s="154" t="e">
        <f>+IF(#REF!="","",#REF!)</f>
        <v>#REF!</v>
      </c>
      <c r="I93" s="113" t="e">
        <f>+IF(#REF!="","",#REF!)</f>
        <v>#REF!</v>
      </c>
      <c r="J93" s="113" t="e">
        <f>+IF(#REF!="","",#REF!)</f>
        <v>#REF!</v>
      </c>
      <c r="K93" s="155"/>
      <c r="L93" s="159" t="e">
        <f>+IF(#REF!="","",#REF!)</f>
        <v>#REF!</v>
      </c>
      <c r="M93" s="160" t="e">
        <f>+IF(#REF!="","",#REF!)</f>
        <v>#REF!</v>
      </c>
      <c r="N93" s="159" t="e">
        <f>+IF(#REF!="","",#REF!)</f>
        <v>#REF!</v>
      </c>
      <c r="O93" s="160" t="e">
        <f>+IF(#REF!="","",#REF!)</f>
        <v>#REF!</v>
      </c>
      <c r="P93" s="159" t="e">
        <f>+IF(#REF!="","",#REF!)</f>
        <v>#REF!</v>
      </c>
      <c r="Q93" s="160" t="e">
        <f>+IF(#REF!="","",#REF!)</f>
        <v>#REF!</v>
      </c>
      <c r="R93" s="159" t="e">
        <f>+IF(#REF!="","",#REF!)</f>
        <v>#REF!</v>
      </c>
      <c r="S93" s="160" t="e">
        <f>+IF(#REF!="","",#REF!)</f>
        <v>#REF!</v>
      </c>
      <c r="T93" s="159" t="e">
        <f>+IF(#REF!="","",#REF!)</f>
        <v>#REF!</v>
      </c>
      <c r="U93" s="160" t="e">
        <f>+IF(#REF!="","",#REF!)</f>
        <v>#REF!</v>
      </c>
      <c r="V93" s="158" t="e">
        <f>+IF(#REF!="","",#REF!)</f>
        <v>#REF!</v>
      </c>
      <c r="W93" s="158" t="e">
        <f>+IF(#REF!="","",#REF!)</f>
        <v>#REF!</v>
      </c>
      <c r="X93" s="158" t="e">
        <f>+IF(#REF!="","",#REF!)</f>
        <v>#REF!</v>
      </c>
      <c r="Y93" s="158" t="e">
        <f>+IF(#REF!="","",#REF!)</f>
        <v>#REF!</v>
      </c>
      <c r="Z93" s="158" t="e">
        <f>+IF(#REF!="","",#REF!)</f>
        <v>#REF!</v>
      </c>
      <c r="AA93" s="158" t="e">
        <f>+IF(#REF!="","",#REF!)</f>
        <v>#REF!</v>
      </c>
      <c r="AB93" s="158" t="e">
        <f>+IF(#REF!="","",#REF!)</f>
        <v>#REF!</v>
      </c>
      <c r="AC93" s="158" t="e">
        <f>+IF(#REF!="","",#REF!)</f>
        <v>#REF!</v>
      </c>
      <c r="AD93" s="158" t="e">
        <f>+IF(#REF!="","",#REF!)</f>
        <v>#REF!</v>
      </c>
      <c r="AE93" s="158" t="e">
        <f>+IF(#REF!="","",#REF!)</f>
        <v>#REF!</v>
      </c>
      <c r="AF93" s="572"/>
      <c r="AG93" s="117" t="e">
        <f t="shared" si="4"/>
        <v>#REF!</v>
      </c>
      <c r="AH93" s="561"/>
      <c r="AI93" s="118" t="e">
        <f>IF(H93&lt;XXX6!$L$41,"Vétéran 3",IF(H93&lt;XXX6!$L$42,"Vétéran 2",IF(H93&lt;XXX6!$L$43,"Vétéran 1",IF(H93&lt;XXX6!$L$44,"Senior",IF(H93&lt;XXX6!$L$45,"Junior",IF(H93&lt;XXX6!$L$46,"Cadet",IF(H93&lt;XXX6!$L$47,"Minime",IF(H93&lt;XXX6!$L$48,"Benjamin","Poussin"))))))))</f>
        <v>#REF!</v>
      </c>
      <c r="AJ93" s="85" t="e">
        <f t="shared" si="5"/>
        <v>#REF!</v>
      </c>
    </row>
    <row r="94" spans="1:253" ht="21.75" customHeight="1">
      <c r="A94" s="111"/>
      <c r="B94" s="112">
        <v>87</v>
      </c>
      <c r="C94" s="113" t="e">
        <f>+IF(#REF!="","",#REF!)</f>
        <v>#REF!</v>
      </c>
      <c r="D94" s="113" t="e">
        <f>+IF(#REF!="","",#REF!)</f>
        <v>#REF!</v>
      </c>
      <c r="E94" s="113" t="e">
        <f>+IF(#REF!="","",#REF!)</f>
        <v>#REF!</v>
      </c>
      <c r="F94" s="113" t="e">
        <f>+IF(#REF!="","",#REF!)</f>
        <v>#REF!</v>
      </c>
      <c r="G94" s="113" t="e">
        <f>+IF(#REF!="","",#REF!)</f>
        <v>#REF!</v>
      </c>
      <c r="H94" s="154" t="e">
        <f>+IF(#REF!="","",#REF!)</f>
        <v>#REF!</v>
      </c>
      <c r="I94" s="113" t="e">
        <f>+IF(#REF!="","",#REF!)</f>
        <v>#REF!</v>
      </c>
      <c r="J94" s="113" t="e">
        <f>+IF(#REF!="","",#REF!)</f>
        <v>#REF!</v>
      </c>
      <c r="K94" s="155"/>
      <c r="L94" s="159" t="e">
        <f>+IF(#REF!="","",#REF!)</f>
        <v>#REF!</v>
      </c>
      <c r="M94" s="160" t="e">
        <f>+IF(#REF!="","",#REF!)</f>
        <v>#REF!</v>
      </c>
      <c r="N94" s="159" t="e">
        <f>+IF(#REF!="","",#REF!)</f>
        <v>#REF!</v>
      </c>
      <c r="O94" s="160" t="e">
        <f>+IF(#REF!="","",#REF!)</f>
        <v>#REF!</v>
      </c>
      <c r="P94" s="159" t="e">
        <f>+IF(#REF!="","",#REF!)</f>
        <v>#REF!</v>
      </c>
      <c r="Q94" s="160" t="e">
        <f>+IF(#REF!="","",#REF!)</f>
        <v>#REF!</v>
      </c>
      <c r="R94" s="159" t="e">
        <f>+IF(#REF!="","",#REF!)</f>
        <v>#REF!</v>
      </c>
      <c r="S94" s="160" t="e">
        <f>+IF(#REF!="","",#REF!)</f>
        <v>#REF!</v>
      </c>
      <c r="T94" s="159" t="e">
        <f>+IF(#REF!="","",#REF!)</f>
        <v>#REF!</v>
      </c>
      <c r="U94" s="160" t="e">
        <f>+IF(#REF!="","",#REF!)</f>
        <v>#REF!</v>
      </c>
      <c r="V94" s="158" t="e">
        <f>+IF(#REF!="","",#REF!)</f>
        <v>#REF!</v>
      </c>
      <c r="W94" s="158" t="e">
        <f>+IF(#REF!="","",#REF!)</f>
        <v>#REF!</v>
      </c>
      <c r="X94" s="158" t="e">
        <f>+IF(#REF!="","",#REF!)</f>
        <v>#REF!</v>
      </c>
      <c r="Y94" s="158" t="e">
        <f>+IF(#REF!="","",#REF!)</f>
        <v>#REF!</v>
      </c>
      <c r="Z94" s="158" t="e">
        <f>+IF(#REF!="","",#REF!)</f>
        <v>#REF!</v>
      </c>
      <c r="AA94" s="158" t="e">
        <f>+IF(#REF!="","",#REF!)</f>
        <v>#REF!</v>
      </c>
      <c r="AB94" s="158" t="e">
        <f>+IF(#REF!="","",#REF!)</f>
        <v>#REF!</v>
      </c>
      <c r="AC94" s="158" t="e">
        <f>+IF(#REF!="","",#REF!)</f>
        <v>#REF!</v>
      </c>
      <c r="AD94" s="158" t="e">
        <f>+IF(#REF!="","",#REF!)</f>
        <v>#REF!</v>
      </c>
      <c r="AE94" s="158" t="e">
        <f>+IF(#REF!="","",#REF!)</f>
        <v>#REF!</v>
      </c>
      <c r="AF94" s="572"/>
      <c r="AG94" s="117" t="e">
        <f t="shared" si="4"/>
        <v>#REF!</v>
      </c>
      <c r="AH94" s="561"/>
      <c r="AI94" s="118" t="e">
        <f>IF(H94&lt;XXX6!$L$41,"Vétéran 3",IF(H94&lt;XXX6!$L$42,"Vétéran 2",IF(H94&lt;XXX6!$L$43,"Vétéran 1",IF(H94&lt;XXX6!$L$44,"Senior",IF(H94&lt;XXX6!$L$45,"Junior",IF(H94&lt;XXX6!$L$46,"Cadet",IF(H94&lt;XXX6!$L$47,"Minime",IF(H94&lt;XXX6!$L$48,"Benjamin","Poussin"))))))))</f>
        <v>#REF!</v>
      </c>
      <c r="AJ94" s="85" t="e">
        <f t="shared" si="5"/>
        <v>#REF!</v>
      </c>
    </row>
    <row r="95" spans="1:253" ht="21.75" customHeight="1">
      <c r="A95" s="111"/>
      <c r="B95" s="112">
        <v>88</v>
      </c>
      <c r="C95" s="113" t="e">
        <f>+IF(#REF!="","",#REF!)</f>
        <v>#REF!</v>
      </c>
      <c r="D95" s="113" t="e">
        <f>+IF(#REF!="","",#REF!)</f>
        <v>#REF!</v>
      </c>
      <c r="E95" s="113" t="e">
        <f>+IF(#REF!="","",#REF!)</f>
        <v>#REF!</v>
      </c>
      <c r="F95" s="113" t="e">
        <f>+IF(#REF!="","",#REF!)</f>
        <v>#REF!</v>
      </c>
      <c r="G95" s="113" t="e">
        <f>+IF(#REF!="","",#REF!)</f>
        <v>#REF!</v>
      </c>
      <c r="H95" s="154" t="e">
        <f>+IF(#REF!="","",#REF!)</f>
        <v>#REF!</v>
      </c>
      <c r="I95" s="113" t="e">
        <f>+IF(#REF!="","",#REF!)</f>
        <v>#REF!</v>
      </c>
      <c r="J95" s="113" t="e">
        <f>+IF(#REF!="","",#REF!)</f>
        <v>#REF!</v>
      </c>
      <c r="K95" s="155"/>
      <c r="L95" s="159" t="e">
        <f>+IF(#REF!="","",#REF!)</f>
        <v>#REF!</v>
      </c>
      <c r="M95" s="160" t="e">
        <f>+IF(#REF!="","",#REF!)</f>
        <v>#REF!</v>
      </c>
      <c r="N95" s="159" t="e">
        <f>+IF(#REF!="","",#REF!)</f>
        <v>#REF!</v>
      </c>
      <c r="O95" s="160" t="e">
        <f>+IF(#REF!="","",#REF!)</f>
        <v>#REF!</v>
      </c>
      <c r="P95" s="159" t="e">
        <f>+IF(#REF!="","",#REF!)</f>
        <v>#REF!</v>
      </c>
      <c r="Q95" s="160" t="e">
        <f>+IF(#REF!="","",#REF!)</f>
        <v>#REF!</v>
      </c>
      <c r="R95" s="159" t="e">
        <f>+IF(#REF!="","",#REF!)</f>
        <v>#REF!</v>
      </c>
      <c r="S95" s="160" t="e">
        <f>+IF(#REF!="","",#REF!)</f>
        <v>#REF!</v>
      </c>
      <c r="T95" s="159" t="e">
        <f>+IF(#REF!="","",#REF!)</f>
        <v>#REF!</v>
      </c>
      <c r="U95" s="160" t="e">
        <f>+IF(#REF!="","",#REF!)</f>
        <v>#REF!</v>
      </c>
      <c r="V95" s="158" t="e">
        <f>+IF(#REF!="","",#REF!)</f>
        <v>#REF!</v>
      </c>
      <c r="W95" s="158" t="e">
        <f>+IF(#REF!="","",#REF!)</f>
        <v>#REF!</v>
      </c>
      <c r="X95" s="158" t="e">
        <f>+IF(#REF!="","",#REF!)</f>
        <v>#REF!</v>
      </c>
      <c r="Y95" s="158" t="e">
        <f>+IF(#REF!="","",#REF!)</f>
        <v>#REF!</v>
      </c>
      <c r="Z95" s="158" t="e">
        <f>+IF(#REF!="","",#REF!)</f>
        <v>#REF!</v>
      </c>
      <c r="AA95" s="158" t="e">
        <f>+IF(#REF!="","",#REF!)</f>
        <v>#REF!</v>
      </c>
      <c r="AB95" s="158" t="e">
        <f>+IF(#REF!="","",#REF!)</f>
        <v>#REF!</v>
      </c>
      <c r="AC95" s="158" t="e">
        <f>+IF(#REF!="","",#REF!)</f>
        <v>#REF!</v>
      </c>
      <c r="AD95" s="158" t="e">
        <f>+IF(#REF!="","",#REF!)</f>
        <v>#REF!</v>
      </c>
      <c r="AE95" s="158" t="e">
        <f>+IF(#REF!="","",#REF!)</f>
        <v>#REF!</v>
      </c>
      <c r="AF95" s="572"/>
      <c r="AG95" s="117" t="e">
        <f t="shared" si="4"/>
        <v>#REF!</v>
      </c>
      <c r="AH95" s="561"/>
      <c r="AI95" s="118" t="e">
        <f>IF(H95&lt;XXX6!$L$41,"Vétéran 3",IF(H95&lt;XXX6!$L$42,"Vétéran 2",IF(H95&lt;XXX6!$L$43,"Vétéran 1",IF(H95&lt;XXX6!$L$44,"Senior",IF(H95&lt;XXX6!$L$45,"Junior",IF(H95&lt;XXX6!$L$46,"Cadet",IF(H95&lt;XXX6!$L$47,"Minime",IF(H95&lt;XXX6!$L$48,"Benjamin","Poussin"))))))))</f>
        <v>#REF!</v>
      </c>
      <c r="AJ95" s="85" t="e">
        <f t="shared" si="5"/>
        <v>#REF!</v>
      </c>
    </row>
    <row r="96" spans="1:253" ht="21.75" customHeight="1">
      <c r="A96" s="111"/>
      <c r="B96" s="112">
        <v>89</v>
      </c>
      <c r="C96" s="113" t="e">
        <f>+IF(#REF!="","",#REF!)</f>
        <v>#REF!</v>
      </c>
      <c r="D96" s="113" t="e">
        <f>+IF(#REF!="","",#REF!)</f>
        <v>#REF!</v>
      </c>
      <c r="E96" s="113" t="e">
        <f>+IF(#REF!="","",#REF!)</f>
        <v>#REF!</v>
      </c>
      <c r="F96" s="113" t="e">
        <f>+IF(#REF!="","",#REF!)</f>
        <v>#REF!</v>
      </c>
      <c r="G96" s="113" t="e">
        <f>+IF(#REF!="","",#REF!)</f>
        <v>#REF!</v>
      </c>
      <c r="H96" s="154" t="e">
        <f>+IF(#REF!="","",#REF!)</f>
        <v>#REF!</v>
      </c>
      <c r="I96" s="113" t="e">
        <f>+IF(#REF!="","",#REF!)</f>
        <v>#REF!</v>
      </c>
      <c r="J96" s="113" t="e">
        <f>+IF(#REF!="","",#REF!)</f>
        <v>#REF!</v>
      </c>
      <c r="K96" s="155"/>
      <c r="L96" s="159" t="e">
        <f>+IF(#REF!="","",#REF!)</f>
        <v>#REF!</v>
      </c>
      <c r="M96" s="160" t="e">
        <f>+IF(#REF!="","",#REF!)</f>
        <v>#REF!</v>
      </c>
      <c r="N96" s="159" t="e">
        <f>+IF(#REF!="","",#REF!)</f>
        <v>#REF!</v>
      </c>
      <c r="O96" s="160" t="e">
        <f>+IF(#REF!="","",#REF!)</f>
        <v>#REF!</v>
      </c>
      <c r="P96" s="159" t="e">
        <f>+IF(#REF!="","",#REF!)</f>
        <v>#REF!</v>
      </c>
      <c r="Q96" s="160" t="e">
        <f>+IF(#REF!="","",#REF!)</f>
        <v>#REF!</v>
      </c>
      <c r="R96" s="159" t="e">
        <f>+IF(#REF!="","",#REF!)</f>
        <v>#REF!</v>
      </c>
      <c r="S96" s="160" t="e">
        <f>+IF(#REF!="","",#REF!)</f>
        <v>#REF!</v>
      </c>
      <c r="T96" s="159" t="e">
        <f>+IF(#REF!="","",#REF!)</f>
        <v>#REF!</v>
      </c>
      <c r="U96" s="160" t="e">
        <f>+IF(#REF!="","",#REF!)</f>
        <v>#REF!</v>
      </c>
      <c r="V96" s="158" t="e">
        <f>+IF(#REF!="","",#REF!)</f>
        <v>#REF!</v>
      </c>
      <c r="W96" s="158" t="e">
        <f>+IF(#REF!="","",#REF!)</f>
        <v>#REF!</v>
      </c>
      <c r="X96" s="158" t="e">
        <f>+IF(#REF!="","",#REF!)</f>
        <v>#REF!</v>
      </c>
      <c r="Y96" s="158" t="e">
        <f>+IF(#REF!="","",#REF!)</f>
        <v>#REF!</v>
      </c>
      <c r="Z96" s="158" t="e">
        <f>+IF(#REF!="","",#REF!)</f>
        <v>#REF!</v>
      </c>
      <c r="AA96" s="158" t="e">
        <f>+IF(#REF!="","",#REF!)</f>
        <v>#REF!</v>
      </c>
      <c r="AB96" s="158" t="e">
        <f>+IF(#REF!="","",#REF!)</f>
        <v>#REF!</v>
      </c>
      <c r="AC96" s="158" t="e">
        <f>+IF(#REF!="","",#REF!)</f>
        <v>#REF!</v>
      </c>
      <c r="AD96" s="158" t="e">
        <f>+IF(#REF!="","",#REF!)</f>
        <v>#REF!</v>
      </c>
      <c r="AE96" s="158" t="e">
        <f>+IF(#REF!="","",#REF!)</f>
        <v>#REF!</v>
      </c>
      <c r="AF96" s="572"/>
      <c r="AG96" s="117" t="e">
        <f t="shared" si="4"/>
        <v>#REF!</v>
      </c>
      <c r="AH96" s="561"/>
      <c r="AI96" s="118" t="e">
        <f>IF(H96&lt;XXX6!$L$41,"Vétéran 3",IF(H96&lt;XXX6!$L$42,"Vétéran 2",IF(H96&lt;XXX6!$L$43,"Vétéran 1",IF(H96&lt;XXX6!$L$44,"Senior",IF(H96&lt;XXX6!$L$45,"Junior",IF(H96&lt;XXX6!$L$46,"Cadet",IF(H96&lt;XXX6!$L$47,"Minime",IF(H96&lt;XXX6!$L$48,"Benjamin","Poussin"))))))))</f>
        <v>#REF!</v>
      </c>
      <c r="AJ96" s="85" t="e">
        <f t="shared" si="5"/>
        <v>#REF!</v>
      </c>
    </row>
    <row r="97" spans="1:36" ht="21.75" customHeight="1">
      <c r="A97" s="111"/>
      <c r="B97" s="112">
        <v>90</v>
      </c>
      <c r="C97" s="113" t="e">
        <f>+IF(#REF!="","",#REF!)</f>
        <v>#REF!</v>
      </c>
      <c r="D97" s="113" t="e">
        <f>+IF(#REF!="","",#REF!)</f>
        <v>#REF!</v>
      </c>
      <c r="E97" s="113" t="e">
        <f>+IF(#REF!="","",#REF!)</f>
        <v>#REF!</v>
      </c>
      <c r="F97" s="113" t="e">
        <f>+IF(#REF!="","",#REF!)</f>
        <v>#REF!</v>
      </c>
      <c r="G97" s="113" t="e">
        <f>+IF(#REF!="","",#REF!)</f>
        <v>#REF!</v>
      </c>
      <c r="H97" s="154" t="e">
        <f>+IF(#REF!="","",#REF!)</f>
        <v>#REF!</v>
      </c>
      <c r="I97" s="113" t="e">
        <f>+IF(#REF!="","",#REF!)</f>
        <v>#REF!</v>
      </c>
      <c r="J97" s="113" t="e">
        <f>+IF(#REF!="","",#REF!)</f>
        <v>#REF!</v>
      </c>
      <c r="K97" s="155"/>
      <c r="L97" s="159" t="e">
        <f>+IF(#REF!="","",#REF!)</f>
        <v>#REF!</v>
      </c>
      <c r="M97" s="160" t="e">
        <f>+IF(#REF!="","",#REF!)</f>
        <v>#REF!</v>
      </c>
      <c r="N97" s="159" t="e">
        <f>+IF(#REF!="","",#REF!)</f>
        <v>#REF!</v>
      </c>
      <c r="O97" s="160" t="e">
        <f>+IF(#REF!="","",#REF!)</f>
        <v>#REF!</v>
      </c>
      <c r="P97" s="159" t="e">
        <f>+IF(#REF!="","",#REF!)</f>
        <v>#REF!</v>
      </c>
      <c r="Q97" s="160" t="e">
        <f>+IF(#REF!="","",#REF!)</f>
        <v>#REF!</v>
      </c>
      <c r="R97" s="159" t="e">
        <f>+IF(#REF!="","",#REF!)</f>
        <v>#REF!</v>
      </c>
      <c r="S97" s="160" t="e">
        <f>+IF(#REF!="","",#REF!)</f>
        <v>#REF!</v>
      </c>
      <c r="T97" s="159" t="e">
        <f>+IF(#REF!="","",#REF!)</f>
        <v>#REF!</v>
      </c>
      <c r="U97" s="160" t="e">
        <f>+IF(#REF!="","",#REF!)</f>
        <v>#REF!</v>
      </c>
      <c r="V97" s="158" t="e">
        <f>+IF(#REF!="","",#REF!)</f>
        <v>#REF!</v>
      </c>
      <c r="W97" s="158" t="e">
        <f>+IF(#REF!="","",#REF!)</f>
        <v>#REF!</v>
      </c>
      <c r="X97" s="158" t="e">
        <f>+IF(#REF!="","",#REF!)</f>
        <v>#REF!</v>
      </c>
      <c r="Y97" s="158" t="e">
        <f>+IF(#REF!="","",#REF!)</f>
        <v>#REF!</v>
      </c>
      <c r="Z97" s="158" t="e">
        <f>+IF(#REF!="","",#REF!)</f>
        <v>#REF!</v>
      </c>
      <c r="AA97" s="158" t="e">
        <f>+IF(#REF!="","",#REF!)</f>
        <v>#REF!</v>
      </c>
      <c r="AB97" s="158" t="e">
        <f>+IF(#REF!="","",#REF!)</f>
        <v>#REF!</v>
      </c>
      <c r="AC97" s="158" t="e">
        <f>+IF(#REF!="","",#REF!)</f>
        <v>#REF!</v>
      </c>
      <c r="AD97" s="158" t="e">
        <f>+IF(#REF!="","",#REF!)</f>
        <v>#REF!</v>
      </c>
      <c r="AE97" s="158" t="e">
        <f>+IF(#REF!="","",#REF!)</f>
        <v>#REF!</v>
      </c>
      <c r="AF97" s="572"/>
      <c r="AG97" s="117" t="e">
        <f t="shared" si="4"/>
        <v>#REF!</v>
      </c>
      <c r="AH97" s="561"/>
      <c r="AI97" s="118" t="e">
        <f>IF(H97&lt;XXX6!$L$41,"Vétéran 3",IF(H97&lt;XXX6!$L$42,"Vétéran 2",IF(H97&lt;XXX6!$L$43,"Vétéran 1",IF(H97&lt;XXX6!$L$44,"Senior",IF(H97&lt;XXX6!$L$45,"Junior",IF(H97&lt;XXX6!$L$46,"Cadet",IF(H97&lt;XXX6!$L$47,"Minime",IF(H97&lt;XXX6!$L$48,"Benjamin","Poussin"))))))))</f>
        <v>#REF!</v>
      </c>
      <c r="AJ97" s="85" t="e">
        <f t="shared" si="5"/>
        <v>#REF!</v>
      </c>
    </row>
    <row r="98" spans="1:36" ht="21.75" customHeight="1">
      <c r="A98" s="111"/>
      <c r="B98" s="112">
        <v>91</v>
      </c>
      <c r="C98" s="113" t="e">
        <f>+IF(#REF!="","",#REF!)</f>
        <v>#REF!</v>
      </c>
      <c r="D98" s="113" t="e">
        <f>+IF(#REF!="","",#REF!)</f>
        <v>#REF!</v>
      </c>
      <c r="E98" s="113" t="e">
        <f>+IF(#REF!="","",#REF!)</f>
        <v>#REF!</v>
      </c>
      <c r="F98" s="113" t="e">
        <f>+IF(#REF!="","",#REF!)</f>
        <v>#REF!</v>
      </c>
      <c r="G98" s="113" t="e">
        <f>+IF(#REF!="","",#REF!)</f>
        <v>#REF!</v>
      </c>
      <c r="H98" s="154" t="e">
        <f>+IF(#REF!="","",#REF!)</f>
        <v>#REF!</v>
      </c>
      <c r="I98" s="113" t="e">
        <f>+IF(#REF!="","",#REF!)</f>
        <v>#REF!</v>
      </c>
      <c r="J98" s="113" t="e">
        <f>+IF(#REF!="","",#REF!)</f>
        <v>#REF!</v>
      </c>
      <c r="K98" s="155"/>
      <c r="L98" s="159" t="e">
        <f>+IF(#REF!="","",#REF!)</f>
        <v>#REF!</v>
      </c>
      <c r="M98" s="160" t="e">
        <f>+IF(#REF!="","",#REF!)</f>
        <v>#REF!</v>
      </c>
      <c r="N98" s="159" t="e">
        <f>+IF(#REF!="","",#REF!)</f>
        <v>#REF!</v>
      </c>
      <c r="O98" s="160" t="e">
        <f>+IF(#REF!="","",#REF!)</f>
        <v>#REF!</v>
      </c>
      <c r="P98" s="159" t="e">
        <f>+IF(#REF!="","",#REF!)</f>
        <v>#REF!</v>
      </c>
      <c r="Q98" s="160" t="e">
        <f>+IF(#REF!="","",#REF!)</f>
        <v>#REF!</v>
      </c>
      <c r="R98" s="159" t="e">
        <f>+IF(#REF!="","",#REF!)</f>
        <v>#REF!</v>
      </c>
      <c r="S98" s="160" t="e">
        <f>+IF(#REF!="","",#REF!)</f>
        <v>#REF!</v>
      </c>
      <c r="T98" s="159" t="e">
        <f>+IF(#REF!="","",#REF!)</f>
        <v>#REF!</v>
      </c>
      <c r="U98" s="160" t="e">
        <f>+IF(#REF!="","",#REF!)</f>
        <v>#REF!</v>
      </c>
      <c r="V98" s="158" t="e">
        <f>+IF(#REF!="","",#REF!)</f>
        <v>#REF!</v>
      </c>
      <c r="W98" s="158" t="e">
        <f>+IF(#REF!="","",#REF!)</f>
        <v>#REF!</v>
      </c>
      <c r="X98" s="158" t="e">
        <f>+IF(#REF!="","",#REF!)</f>
        <v>#REF!</v>
      </c>
      <c r="Y98" s="158" t="e">
        <f>+IF(#REF!="","",#REF!)</f>
        <v>#REF!</v>
      </c>
      <c r="Z98" s="158" t="e">
        <f>+IF(#REF!="","",#REF!)</f>
        <v>#REF!</v>
      </c>
      <c r="AA98" s="158" t="e">
        <f>+IF(#REF!="","",#REF!)</f>
        <v>#REF!</v>
      </c>
      <c r="AB98" s="158" t="e">
        <f>+IF(#REF!="","",#REF!)</f>
        <v>#REF!</v>
      </c>
      <c r="AC98" s="158" t="e">
        <f>+IF(#REF!="","",#REF!)</f>
        <v>#REF!</v>
      </c>
      <c r="AD98" s="158" t="e">
        <f>+IF(#REF!="","",#REF!)</f>
        <v>#REF!</v>
      </c>
      <c r="AE98" s="158" t="e">
        <f>+IF(#REF!="","",#REF!)</f>
        <v>#REF!</v>
      </c>
      <c r="AF98" s="572"/>
      <c r="AG98" s="117" t="e">
        <f t="shared" si="4"/>
        <v>#REF!</v>
      </c>
      <c r="AH98" s="561"/>
      <c r="AI98" s="118" t="e">
        <f>IF(H98&lt;XXX6!$L$41,"Vétéran 3",IF(H98&lt;XXX6!$L$42,"Vétéran 2",IF(H98&lt;XXX6!$L$43,"Vétéran 1",IF(H98&lt;XXX6!$L$44,"Senior",IF(H98&lt;XXX6!$L$45,"Junior",IF(H98&lt;XXX6!$L$46,"Cadet",IF(H98&lt;XXX6!$L$47,"Minime",IF(H98&lt;XXX6!$L$48,"Benjamin","Poussin"))))))))</f>
        <v>#REF!</v>
      </c>
      <c r="AJ98" s="85" t="e">
        <f t="shared" si="5"/>
        <v>#REF!</v>
      </c>
    </row>
    <row r="99" spans="1:36" ht="21.75" customHeight="1">
      <c r="A99" s="111"/>
      <c r="B99" s="112">
        <v>92</v>
      </c>
      <c r="C99" s="113" t="e">
        <f>+IF(#REF!="","",#REF!)</f>
        <v>#REF!</v>
      </c>
      <c r="D99" s="113" t="e">
        <f>+IF(#REF!="","",#REF!)</f>
        <v>#REF!</v>
      </c>
      <c r="E99" s="113" t="e">
        <f>+IF(#REF!="","",#REF!)</f>
        <v>#REF!</v>
      </c>
      <c r="F99" s="113" t="e">
        <f>+IF(#REF!="","",#REF!)</f>
        <v>#REF!</v>
      </c>
      <c r="G99" s="113" t="e">
        <f>+IF(#REF!="","",#REF!)</f>
        <v>#REF!</v>
      </c>
      <c r="H99" s="154" t="e">
        <f>+IF(#REF!="","",#REF!)</f>
        <v>#REF!</v>
      </c>
      <c r="I99" s="113" t="e">
        <f>+IF(#REF!="","",#REF!)</f>
        <v>#REF!</v>
      </c>
      <c r="J99" s="113" t="e">
        <f>+IF(#REF!="","",#REF!)</f>
        <v>#REF!</v>
      </c>
      <c r="K99" s="155"/>
      <c r="L99" s="159" t="e">
        <f>+IF(#REF!="","",#REF!)</f>
        <v>#REF!</v>
      </c>
      <c r="M99" s="160" t="e">
        <f>+IF(#REF!="","",#REF!)</f>
        <v>#REF!</v>
      </c>
      <c r="N99" s="159" t="e">
        <f>+IF(#REF!="","",#REF!)</f>
        <v>#REF!</v>
      </c>
      <c r="O99" s="160" t="e">
        <f>+IF(#REF!="","",#REF!)</f>
        <v>#REF!</v>
      </c>
      <c r="P99" s="159" t="e">
        <f>+IF(#REF!="","",#REF!)</f>
        <v>#REF!</v>
      </c>
      <c r="Q99" s="160" t="e">
        <f>+IF(#REF!="","",#REF!)</f>
        <v>#REF!</v>
      </c>
      <c r="R99" s="159" t="e">
        <f>+IF(#REF!="","",#REF!)</f>
        <v>#REF!</v>
      </c>
      <c r="S99" s="160" t="e">
        <f>+IF(#REF!="","",#REF!)</f>
        <v>#REF!</v>
      </c>
      <c r="T99" s="159" t="e">
        <f>+IF(#REF!="","",#REF!)</f>
        <v>#REF!</v>
      </c>
      <c r="U99" s="160" t="e">
        <f>+IF(#REF!="","",#REF!)</f>
        <v>#REF!</v>
      </c>
      <c r="V99" s="158" t="e">
        <f>+IF(#REF!="","",#REF!)</f>
        <v>#REF!</v>
      </c>
      <c r="W99" s="158" t="e">
        <f>+IF(#REF!="","",#REF!)</f>
        <v>#REF!</v>
      </c>
      <c r="X99" s="158" t="e">
        <f>+IF(#REF!="","",#REF!)</f>
        <v>#REF!</v>
      </c>
      <c r="Y99" s="158" t="e">
        <f>+IF(#REF!="","",#REF!)</f>
        <v>#REF!</v>
      </c>
      <c r="Z99" s="158" t="e">
        <f>+IF(#REF!="","",#REF!)</f>
        <v>#REF!</v>
      </c>
      <c r="AA99" s="158" t="e">
        <f>+IF(#REF!="","",#REF!)</f>
        <v>#REF!</v>
      </c>
      <c r="AB99" s="158" t="e">
        <f>+IF(#REF!="","",#REF!)</f>
        <v>#REF!</v>
      </c>
      <c r="AC99" s="158" t="e">
        <f>+IF(#REF!="","",#REF!)</f>
        <v>#REF!</v>
      </c>
      <c r="AD99" s="158" t="e">
        <f>+IF(#REF!="","",#REF!)</f>
        <v>#REF!</v>
      </c>
      <c r="AE99" s="158" t="e">
        <f>+IF(#REF!="","",#REF!)</f>
        <v>#REF!</v>
      </c>
      <c r="AF99" s="572"/>
      <c r="AG99" s="117" t="e">
        <f t="shared" si="4"/>
        <v>#REF!</v>
      </c>
      <c r="AH99" s="561"/>
      <c r="AI99" s="118" t="e">
        <f>IF(H99&lt;XXX6!$L$41,"Vétéran 3",IF(H99&lt;XXX6!$L$42,"Vétéran 2",IF(H99&lt;XXX6!$L$43,"Vétéran 1",IF(H99&lt;XXX6!$L$44,"Senior",IF(H99&lt;XXX6!$L$45,"Junior",IF(H99&lt;XXX6!$L$46,"Cadet",IF(H99&lt;XXX6!$L$47,"Minime",IF(H99&lt;XXX6!$L$48,"Benjamin","Poussin"))))))))</f>
        <v>#REF!</v>
      </c>
      <c r="AJ99" s="85" t="e">
        <f t="shared" si="5"/>
        <v>#REF!</v>
      </c>
    </row>
    <row r="100" spans="1:36" ht="21.75" customHeight="1">
      <c r="A100" s="111"/>
      <c r="B100" s="112">
        <v>93</v>
      </c>
      <c r="C100" s="113" t="e">
        <f>+IF(#REF!="","",#REF!)</f>
        <v>#REF!</v>
      </c>
      <c r="D100" s="113" t="e">
        <f>+IF(#REF!="","",#REF!)</f>
        <v>#REF!</v>
      </c>
      <c r="E100" s="113" t="e">
        <f>+IF(#REF!="","",#REF!)</f>
        <v>#REF!</v>
      </c>
      <c r="F100" s="113" t="e">
        <f>+IF(#REF!="","",#REF!)</f>
        <v>#REF!</v>
      </c>
      <c r="G100" s="113" t="e">
        <f>+IF(#REF!="","",#REF!)</f>
        <v>#REF!</v>
      </c>
      <c r="H100" s="154" t="e">
        <f>+IF(#REF!="","",#REF!)</f>
        <v>#REF!</v>
      </c>
      <c r="I100" s="113" t="e">
        <f>+IF(#REF!="","",#REF!)</f>
        <v>#REF!</v>
      </c>
      <c r="J100" s="113" t="e">
        <f>+IF(#REF!="","",#REF!)</f>
        <v>#REF!</v>
      </c>
      <c r="K100" s="155"/>
      <c r="L100" s="159" t="e">
        <f>+IF(#REF!="","",#REF!)</f>
        <v>#REF!</v>
      </c>
      <c r="M100" s="160" t="e">
        <f>+IF(#REF!="","",#REF!)</f>
        <v>#REF!</v>
      </c>
      <c r="N100" s="159" t="e">
        <f>+IF(#REF!="","",#REF!)</f>
        <v>#REF!</v>
      </c>
      <c r="O100" s="160" t="e">
        <f>+IF(#REF!="","",#REF!)</f>
        <v>#REF!</v>
      </c>
      <c r="P100" s="159" t="e">
        <f>+IF(#REF!="","",#REF!)</f>
        <v>#REF!</v>
      </c>
      <c r="Q100" s="160" t="e">
        <f>+IF(#REF!="","",#REF!)</f>
        <v>#REF!</v>
      </c>
      <c r="R100" s="159" t="e">
        <f>+IF(#REF!="","",#REF!)</f>
        <v>#REF!</v>
      </c>
      <c r="S100" s="160" t="e">
        <f>+IF(#REF!="","",#REF!)</f>
        <v>#REF!</v>
      </c>
      <c r="T100" s="159" t="e">
        <f>+IF(#REF!="","",#REF!)</f>
        <v>#REF!</v>
      </c>
      <c r="U100" s="160" t="e">
        <f>+IF(#REF!="","",#REF!)</f>
        <v>#REF!</v>
      </c>
      <c r="V100" s="158" t="e">
        <f>+IF(#REF!="","",#REF!)</f>
        <v>#REF!</v>
      </c>
      <c r="W100" s="158" t="e">
        <f>+IF(#REF!="","",#REF!)</f>
        <v>#REF!</v>
      </c>
      <c r="X100" s="158" t="e">
        <f>+IF(#REF!="","",#REF!)</f>
        <v>#REF!</v>
      </c>
      <c r="Y100" s="158" t="e">
        <f>+IF(#REF!="","",#REF!)</f>
        <v>#REF!</v>
      </c>
      <c r="Z100" s="158" t="e">
        <f>+IF(#REF!="","",#REF!)</f>
        <v>#REF!</v>
      </c>
      <c r="AA100" s="158" t="e">
        <f>+IF(#REF!="","",#REF!)</f>
        <v>#REF!</v>
      </c>
      <c r="AB100" s="158" t="e">
        <f>+IF(#REF!="","",#REF!)</f>
        <v>#REF!</v>
      </c>
      <c r="AC100" s="158" t="e">
        <f>+IF(#REF!="","",#REF!)</f>
        <v>#REF!</v>
      </c>
      <c r="AD100" s="158" t="e">
        <f>+IF(#REF!="","",#REF!)</f>
        <v>#REF!</v>
      </c>
      <c r="AE100" s="158" t="e">
        <f>+IF(#REF!="","",#REF!)</f>
        <v>#REF!</v>
      </c>
      <c r="AF100" s="572"/>
      <c r="AG100" s="117" t="e">
        <f t="shared" si="4"/>
        <v>#REF!</v>
      </c>
      <c r="AH100" s="561"/>
      <c r="AI100" s="118" t="e">
        <f>IF(H100&lt;XXX6!$L$41,"Vétéran 3",IF(H100&lt;XXX6!$L$42,"Vétéran 2",IF(H100&lt;XXX6!$L$43,"Vétéran 1",IF(H100&lt;XXX6!$L$44,"Senior",IF(H100&lt;XXX6!$L$45,"Junior",IF(H100&lt;XXX6!$L$46,"Cadet",IF(H100&lt;XXX6!$L$47,"Minime",IF(H100&lt;XXX6!$L$48,"Benjamin","Poussin"))))))))</f>
        <v>#REF!</v>
      </c>
      <c r="AJ100" s="85" t="e">
        <f t="shared" si="5"/>
        <v>#REF!</v>
      </c>
    </row>
    <row r="101" spans="1:36" ht="21.75" customHeight="1">
      <c r="A101" s="111"/>
      <c r="B101" s="112">
        <v>94</v>
      </c>
      <c r="C101" s="113" t="e">
        <f>+IF(#REF!="","",#REF!)</f>
        <v>#REF!</v>
      </c>
      <c r="D101" s="113" t="e">
        <f>+IF(#REF!="","",#REF!)</f>
        <v>#REF!</v>
      </c>
      <c r="E101" s="113" t="e">
        <f>+IF(#REF!="","",#REF!)</f>
        <v>#REF!</v>
      </c>
      <c r="F101" s="113" t="e">
        <f>+IF(#REF!="","",#REF!)</f>
        <v>#REF!</v>
      </c>
      <c r="G101" s="113" t="e">
        <f>+IF(#REF!="","",#REF!)</f>
        <v>#REF!</v>
      </c>
      <c r="H101" s="154" t="e">
        <f>+IF(#REF!="","",#REF!)</f>
        <v>#REF!</v>
      </c>
      <c r="I101" s="113" t="e">
        <f>+IF(#REF!="","",#REF!)</f>
        <v>#REF!</v>
      </c>
      <c r="J101" s="113" t="e">
        <f>+IF(#REF!="","",#REF!)</f>
        <v>#REF!</v>
      </c>
      <c r="K101" s="155"/>
      <c r="L101" s="159" t="e">
        <f>+IF(#REF!="","",#REF!)</f>
        <v>#REF!</v>
      </c>
      <c r="M101" s="160" t="e">
        <f>+IF(#REF!="","",#REF!)</f>
        <v>#REF!</v>
      </c>
      <c r="N101" s="159" t="e">
        <f>+IF(#REF!="","",#REF!)</f>
        <v>#REF!</v>
      </c>
      <c r="O101" s="160" t="e">
        <f>+IF(#REF!="","",#REF!)</f>
        <v>#REF!</v>
      </c>
      <c r="P101" s="159" t="e">
        <f>+IF(#REF!="","",#REF!)</f>
        <v>#REF!</v>
      </c>
      <c r="Q101" s="160" t="e">
        <f>+IF(#REF!="","",#REF!)</f>
        <v>#REF!</v>
      </c>
      <c r="R101" s="159" t="e">
        <f>+IF(#REF!="","",#REF!)</f>
        <v>#REF!</v>
      </c>
      <c r="S101" s="160" t="e">
        <f>+IF(#REF!="","",#REF!)</f>
        <v>#REF!</v>
      </c>
      <c r="T101" s="159" t="e">
        <f>+IF(#REF!="","",#REF!)</f>
        <v>#REF!</v>
      </c>
      <c r="U101" s="160" t="e">
        <f>+IF(#REF!="","",#REF!)</f>
        <v>#REF!</v>
      </c>
      <c r="V101" s="158" t="e">
        <f>+IF(#REF!="","",#REF!)</f>
        <v>#REF!</v>
      </c>
      <c r="W101" s="158" t="e">
        <f>+IF(#REF!="","",#REF!)</f>
        <v>#REF!</v>
      </c>
      <c r="X101" s="158" t="e">
        <f>+IF(#REF!="","",#REF!)</f>
        <v>#REF!</v>
      </c>
      <c r="Y101" s="158" t="e">
        <f>+IF(#REF!="","",#REF!)</f>
        <v>#REF!</v>
      </c>
      <c r="Z101" s="158" t="e">
        <f>+IF(#REF!="","",#REF!)</f>
        <v>#REF!</v>
      </c>
      <c r="AA101" s="158" t="e">
        <f>+IF(#REF!="","",#REF!)</f>
        <v>#REF!</v>
      </c>
      <c r="AB101" s="158" t="e">
        <f>+IF(#REF!="","",#REF!)</f>
        <v>#REF!</v>
      </c>
      <c r="AC101" s="158" t="e">
        <f>+IF(#REF!="","",#REF!)</f>
        <v>#REF!</v>
      </c>
      <c r="AD101" s="158" t="e">
        <f>+IF(#REF!="","",#REF!)</f>
        <v>#REF!</v>
      </c>
      <c r="AE101" s="158" t="e">
        <f>+IF(#REF!="","",#REF!)</f>
        <v>#REF!</v>
      </c>
      <c r="AF101" s="572"/>
      <c r="AG101" s="117" t="e">
        <f t="shared" si="4"/>
        <v>#REF!</v>
      </c>
      <c r="AH101" s="561"/>
      <c r="AI101" s="118" t="e">
        <f>IF(H101&lt;XXX6!$L$41,"Vétéran 3",IF(H101&lt;XXX6!$L$42,"Vétéran 2",IF(H101&lt;XXX6!$L$43,"Vétéran 1",IF(H101&lt;XXX6!$L$44,"Senior",IF(H101&lt;XXX6!$L$45,"Junior",IF(H101&lt;XXX6!$L$46,"Cadet",IF(H101&lt;XXX6!$L$47,"Minime",IF(H101&lt;XXX6!$L$48,"Benjamin","Poussin"))))))))</f>
        <v>#REF!</v>
      </c>
      <c r="AJ101" s="85" t="e">
        <f t="shared" si="5"/>
        <v>#REF!</v>
      </c>
    </row>
    <row r="102" spans="1:36" ht="21.75" customHeight="1">
      <c r="A102" s="111"/>
      <c r="B102" s="112">
        <v>95</v>
      </c>
      <c r="C102" s="113" t="e">
        <f>+IF(#REF!="","",#REF!)</f>
        <v>#REF!</v>
      </c>
      <c r="D102" s="113" t="e">
        <f>+IF(#REF!="","",#REF!)</f>
        <v>#REF!</v>
      </c>
      <c r="E102" s="113" t="e">
        <f>+IF(#REF!="","",#REF!)</f>
        <v>#REF!</v>
      </c>
      <c r="F102" s="113" t="e">
        <f>+IF(#REF!="","",#REF!)</f>
        <v>#REF!</v>
      </c>
      <c r="G102" s="113" t="e">
        <f>+IF(#REF!="","",#REF!)</f>
        <v>#REF!</v>
      </c>
      <c r="H102" s="154" t="e">
        <f>+IF(#REF!="","",#REF!)</f>
        <v>#REF!</v>
      </c>
      <c r="I102" s="113" t="e">
        <f>+IF(#REF!="","",#REF!)</f>
        <v>#REF!</v>
      </c>
      <c r="J102" s="113" t="e">
        <f>+IF(#REF!="","",#REF!)</f>
        <v>#REF!</v>
      </c>
      <c r="K102" s="155"/>
      <c r="L102" s="159" t="e">
        <f>+IF(#REF!="","",#REF!)</f>
        <v>#REF!</v>
      </c>
      <c r="M102" s="160" t="e">
        <f>+IF(#REF!="","",#REF!)</f>
        <v>#REF!</v>
      </c>
      <c r="N102" s="159" t="e">
        <f>+IF(#REF!="","",#REF!)</f>
        <v>#REF!</v>
      </c>
      <c r="O102" s="160" t="e">
        <f>+IF(#REF!="","",#REF!)</f>
        <v>#REF!</v>
      </c>
      <c r="P102" s="159" t="e">
        <f>+IF(#REF!="","",#REF!)</f>
        <v>#REF!</v>
      </c>
      <c r="Q102" s="160" t="e">
        <f>+IF(#REF!="","",#REF!)</f>
        <v>#REF!</v>
      </c>
      <c r="R102" s="159" t="e">
        <f>+IF(#REF!="","",#REF!)</f>
        <v>#REF!</v>
      </c>
      <c r="S102" s="160" t="e">
        <f>+IF(#REF!="","",#REF!)</f>
        <v>#REF!</v>
      </c>
      <c r="T102" s="159" t="e">
        <f>+IF(#REF!="","",#REF!)</f>
        <v>#REF!</v>
      </c>
      <c r="U102" s="160" t="e">
        <f>+IF(#REF!="","",#REF!)</f>
        <v>#REF!</v>
      </c>
      <c r="V102" s="158" t="e">
        <f>+IF(#REF!="","",#REF!)</f>
        <v>#REF!</v>
      </c>
      <c r="W102" s="158" t="e">
        <f>+IF(#REF!="","",#REF!)</f>
        <v>#REF!</v>
      </c>
      <c r="X102" s="158" t="e">
        <f>+IF(#REF!="","",#REF!)</f>
        <v>#REF!</v>
      </c>
      <c r="Y102" s="158" t="e">
        <f>+IF(#REF!="","",#REF!)</f>
        <v>#REF!</v>
      </c>
      <c r="Z102" s="158" t="e">
        <f>+IF(#REF!="","",#REF!)</f>
        <v>#REF!</v>
      </c>
      <c r="AA102" s="158" t="e">
        <f>+IF(#REF!="","",#REF!)</f>
        <v>#REF!</v>
      </c>
      <c r="AB102" s="158" t="e">
        <f>+IF(#REF!="","",#REF!)</f>
        <v>#REF!</v>
      </c>
      <c r="AC102" s="158" t="e">
        <f>+IF(#REF!="","",#REF!)</f>
        <v>#REF!</v>
      </c>
      <c r="AD102" s="158" t="e">
        <f>+IF(#REF!="","",#REF!)</f>
        <v>#REF!</v>
      </c>
      <c r="AE102" s="158" t="e">
        <f>+IF(#REF!="","",#REF!)</f>
        <v>#REF!</v>
      </c>
      <c r="AF102" s="572"/>
      <c r="AG102" s="117" t="e">
        <f t="shared" si="4"/>
        <v>#REF!</v>
      </c>
      <c r="AH102" s="561"/>
      <c r="AI102" s="118" t="e">
        <f>IF(H102&lt;XXX6!$L$41,"Vétéran 3",IF(H102&lt;XXX6!$L$42,"Vétéran 2",IF(H102&lt;XXX6!$L$43,"Vétéran 1",IF(H102&lt;XXX6!$L$44,"Senior",IF(H102&lt;XXX6!$L$45,"Junior",IF(H102&lt;XXX6!$L$46,"Cadet",IF(H102&lt;XXX6!$L$47,"Minime",IF(H102&lt;XXX6!$L$48,"Benjamin","Poussin"))))))))</f>
        <v>#REF!</v>
      </c>
      <c r="AJ102" s="85" t="e">
        <f t="shared" si="5"/>
        <v>#REF!</v>
      </c>
    </row>
    <row r="103" spans="1:36" ht="21.75" customHeight="1">
      <c r="A103" s="111"/>
      <c r="B103" s="112">
        <v>96</v>
      </c>
      <c r="C103" s="113" t="e">
        <f>+IF(#REF!="","",#REF!)</f>
        <v>#REF!</v>
      </c>
      <c r="D103" s="113" t="e">
        <f>+IF(#REF!="","",#REF!)</f>
        <v>#REF!</v>
      </c>
      <c r="E103" s="113" t="e">
        <f>+IF(#REF!="","",#REF!)</f>
        <v>#REF!</v>
      </c>
      <c r="F103" s="113" t="e">
        <f>+IF(#REF!="","",#REF!)</f>
        <v>#REF!</v>
      </c>
      <c r="G103" s="113" t="e">
        <f>+IF(#REF!="","",#REF!)</f>
        <v>#REF!</v>
      </c>
      <c r="H103" s="154" t="e">
        <f>+IF(#REF!="","",#REF!)</f>
        <v>#REF!</v>
      </c>
      <c r="I103" s="113" t="e">
        <f>+IF(#REF!="","",#REF!)</f>
        <v>#REF!</v>
      </c>
      <c r="J103" s="113" t="e">
        <f>+IF(#REF!="","",#REF!)</f>
        <v>#REF!</v>
      </c>
      <c r="K103" s="155"/>
      <c r="L103" s="159" t="e">
        <f>+IF(#REF!="","",#REF!)</f>
        <v>#REF!</v>
      </c>
      <c r="M103" s="160" t="e">
        <f>+IF(#REF!="","",#REF!)</f>
        <v>#REF!</v>
      </c>
      <c r="N103" s="159" t="e">
        <f>+IF(#REF!="","",#REF!)</f>
        <v>#REF!</v>
      </c>
      <c r="O103" s="160" t="e">
        <f>+IF(#REF!="","",#REF!)</f>
        <v>#REF!</v>
      </c>
      <c r="P103" s="159" t="e">
        <f>+IF(#REF!="","",#REF!)</f>
        <v>#REF!</v>
      </c>
      <c r="Q103" s="160" t="e">
        <f>+IF(#REF!="","",#REF!)</f>
        <v>#REF!</v>
      </c>
      <c r="R103" s="159" t="e">
        <f>+IF(#REF!="","",#REF!)</f>
        <v>#REF!</v>
      </c>
      <c r="S103" s="160" t="e">
        <f>+IF(#REF!="","",#REF!)</f>
        <v>#REF!</v>
      </c>
      <c r="T103" s="159" t="e">
        <f>+IF(#REF!="","",#REF!)</f>
        <v>#REF!</v>
      </c>
      <c r="U103" s="160" t="e">
        <f>+IF(#REF!="","",#REF!)</f>
        <v>#REF!</v>
      </c>
      <c r="V103" s="158" t="e">
        <f>+IF(#REF!="","",#REF!)</f>
        <v>#REF!</v>
      </c>
      <c r="W103" s="158" t="e">
        <f>+IF(#REF!="","",#REF!)</f>
        <v>#REF!</v>
      </c>
      <c r="X103" s="158" t="e">
        <f>+IF(#REF!="","",#REF!)</f>
        <v>#REF!</v>
      </c>
      <c r="Y103" s="158" t="e">
        <f>+IF(#REF!="","",#REF!)</f>
        <v>#REF!</v>
      </c>
      <c r="Z103" s="158" t="e">
        <f>+IF(#REF!="","",#REF!)</f>
        <v>#REF!</v>
      </c>
      <c r="AA103" s="158" t="e">
        <f>+IF(#REF!="","",#REF!)</f>
        <v>#REF!</v>
      </c>
      <c r="AB103" s="158" t="e">
        <f>+IF(#REF!="","",#REF!)</f>
        <v>#REF!</v>
      </c>
      <c r="AC103" s="158" t="e">
        <f>+IF(#REF!="","",#REF!)</f>
        <v>#REF!</v>
      </c>
      <c r="AD103" s="158" t="e">
        <f>+IF(#REF!="","",#REF!)</f>
        <v>#REF!</v>
      </c>
      <c r="AE103" s="158" t="e">
        <f>+IF(#REF!="","",#REF!)</f>
        <v>#REF!</v>
      </c>
      <c r="AF103" s="572"/>
      <c r="AG103" s="117" t="e">
        <f t="shared" si="4"/>
        <v>#REF!</v>
      </c>
      <c r="AH103" s="561"/>
      <c r="AI103" s="118" t="e">
        <f>IF(H103&lt;XXX6!$L$41,"Vétéran 3",IF(H103&lt;XXX6!$L$42,"Vétéran 2",IF(H103&lt;XXX6!$L$43,"Vétéran 1",IF(H103&lt;XXX6!$L$44,"Senior",IF(H103&lt;XXX6!$L$45,"Junior",IF(H103&lt;XXX6!$L$46,"Cadet",IF(H103&lt;XXX6!$L$47,"Minime",IF(H103&lt;XXX6!$L$48,"Benjamin","Poussin"))))))))</f>
        <v>#REF!</v>
      </c>
      <c r="AJ103" s="85" t="e">
        <f t="shared" si="5"/>
        <v>#REF!</v>
      </c>
    </row>
    <row r="104" spans="1:36" ht="21.75" customHeight="1">
      <c r="A104" s="111"/>
      <c r="B104" s="112">
        <v>97</v>
      </c>
      <c r="C104" s="113" t="e">
        <f>+IF(#REF!="","",#REF!)</f>
        <v>#REF!</v>
      </c>
      <c r="D104" s="113" t="e">
        <f>+IF(#REF!="","",#REF!)</f>
        <v>#REF!</v>
      </c>
      <c r="E104" s="113" t="e">
        <f>+IF(#REF!="","",#REF!)</f>
        <v>#REF!</v>
      </c>
      <c r="F104" s="113" t="e">
        <f>+IF(#REF!="","",#REF!)</f>
        <v>#REF!</v>
      </c>
      <c r="G104" s="113" t="e">
        <f>+IF(#REF!="","",#REF!)</f>
        <v>#REF!</v>
      </c>
      <c r="H104" s="154" t="e">
        <f>+IF(#REF!="","",#REF!)</f>
        <v>#REF!</v>
      </c>
      <c r="I104" s="113" t="e">
        <f>+IF(#REF!="","",#REF!)</f>
        <v>#REF!</v>
      </c>
      <c r="J104" s="113" t="e">
        <f>+IF(#REF!="","",#REF!)</f>
        <v>#REF!</v>
      </c>
      <c r="K104" s="155"/>
      <c r="L104" s="159" t="e">
        <f>+IF(#REF!="","",#REF!)</f>
        <v>#REF!</v>
      </c>
      <c r="M104" s="160" t="e">
        <f>+IF(#REF!="","",#REF!)</f>
        <v>#REF!</v>
      </c>
      <c r="N104" s="159" t="e">
        <f>+IF(#REF!="","",#REF!)</f>
        <v>#REF!</v>
      </c>
      <c r="O104" s="160" t="e">
        <f>+IF(#REF!="","",#REF!)</f>
        <v>#REF!</v>
      </c>
      <c r="P104" s="159" t="e">
        <f>+IF(#REF!="","",#REF!)</f>
        <v>#REF!</v>
      </c>
      <c r="Q104" s="160" t="e">
        <f>+IF(#REF!="","",#REF!)</f>
        <v>#REF!</v>
      </c>
      <c r="R104" s="159" t="e">
        <f>+IF(#REF!="","",#REF!)</f>
        <v>#REF!</v>
      </c>
      <c r="S104" s="160" t="e">
        <f>+IF(#REF!="","",#REF!)</f>
        <v>#REF!</v>
      </c>
      <c r="T104" s="159" t="e">
        <f>+IF(#REF!="","",#REF!)</f>
        <v>#REF!</v>
      </c>
      <c r="U104" s="160" t="e">
        <f>+IF(#REF!="","",#REF!)</f>
        <v>#REF!</v>
      </c>
      <c r="V104" s="158" t="e">
        <f>+IF(#REF!="","",#REF!)</f>
        <v>#REF!</v>
      </c>
      <c r="W104" s="158" t="e">
        <f>+IF(#REF!="","",#REF!)</f>
        <v>#REF!</v>
      </c>
      <c r="X104" s="158" t="e">
        <f>+IF(#REF!="","",#REF!)</f>
        <v>#REF!</v>
      </c>
      <c r="Y104" s="158" t="e">
        <f>+IF(#REF!="","",#REF!)</f>
        <v>#REF!</v>
      </c>
      <c r="Z104" s="158" t="e">
        <f>+IF(#REF!="","",#REF!)</f>
        <v>#REF!</v>
      </c>
      <c r="AA104" s="158" t="e">
        <f>+IF(#REF!="","",#REF!)</f>
        <v>#REF!</v>
      </c>
      <c r="AB104" s="158" t="e">
        <f>+IF(#REF!="","",#REF!)</f>
        <v>#REF!</v>
      </c>
      <c r="AC104" s="158" t="e">
        <f>+IF(#REF!="","",#REF!)</f>
        <v>#REF!</v>
      </c>
      <c r="AD104" s="158" t="e">
        <f>+IF(#REF!="","",#REF!)</f>
        <v>#REF!</v>
      </c>
      <c r="AE104" s="158" t="e">
        <f>+IF(#REF!="","",#REF!)</f>
        <v>#REF!</v>
      </c>
      <c r="AF104" s="572"/>
      <c r="AG104" s="117" t="e">
        <f t="shared" si="4"/>
        <v>#REF!</v>
      </c>
      <c r="AH104" s="561"/>
      <c r="AI104" s="118" t="e">
        <f>IF(H104&lt;XXX6!$L$41,"Vétéran 3",IF(H104&lt;XXX6!$L$42,"Vétéran 2",IF(H104&lt;XXX6!$L$43,"Vétéran 1",IF(H104&lt;XXX6!$L$44,"Senior",IF(H104&lt;XXX6!$L$45,"Junior",IF(H104&lt;XXX6!$L$46,"Cadet",IF(H104&lt;XXX6!$L$47,"Minime",IF(H104&lt;XXX6!$L$48,"Benjamin","Poussin"))))))))</f>
        <v>#REF!</v>
      </c>
      <c r="AJ104" s="85" t="e">
        <f t="shared" si="5"/>
        <v>#REF!</v>
      </c>
    </row>
    <row r="105" spans="1:36" ht="21.75" customHeight="1">
      <c r="A105" s="111"/>
      <c r="B105" s="112">
        <v>98</v>
      </c>
      <c r="C105" s="113" t="e">
        <f>+IF(#REF!="","",#REF!)</f>
        <v>#REF!</v>
      </c>
      <c r="D105" s="113" t="e">
        <f>+IF(#REF!="","",#REF!)</f>
        <v>#REF!</v>
      </c>
      <c r="E105" s="113" t="e">
        <f>+IF(#REF!="","",#REF!)</f>
        <v>#REF!</v>
      </c>
      <c r="F105" s="113" t="e">
        <f>+IF(#REF!="","",#REF!)</f>
        <v>#REF!</v>
      </c>
      <c r="G105" s="113" t="e">
        <f>+IF(#REF!="","",#REF!)</f>
        <v>#REF!</v>
      </c>
      <c r="H105" s="154" t="e">
        <f>+IF(#REF!="","",#REF!)</f>
        <v>#REF!</v>
      </c>
      <c r="I105" s="113" t="e">
        <f>+IF(#REF!="","",#REF!)</f>
        <v>#REF!</v>
      </c>
      <c r="J105" s="113" t="e">
        <f>+IF(#REF!="","",#REF!)</f>
        <v>#REF!</v>
      </c>
      <c r="K105" s="155"/>
      <c r="L105" s="159" t="e">
        <f>+IF(#REF!="","",#REF!)</f>
        <v>#REF!</v>
      </c>
      <c r="M105" s="160" t="e">
        <f>+IF(#REF!="","",#REF!)</f>
        <v>#REF!</v>
      </c>
      <c r="N105" s="159" t="e">
        <f>+IF(#REF!="","",#REF!)</f>
        <v>#REF!</v>
      </c>
      <c r="O105" s="160" t="e">
        <f>+IF(#REF!="","",#REF!)</f>
        <v>#REF!</v>
      </c>
      <c r="P105" s="159" t="e">
        <f>+IF(#REF!="","",#REF!)</f>
        <v>#REF!</v>
      </c>
      <c r="Q105" s="160" t="e">
        <f>+IF(#REF!="","",#REF!)</f>
        <v>#REF!</v>
      </c>
      <c r="R105" s="159" t="e">
        <f>+IF(#REF!="","",#REF!)</f>
        <v>#REF!</v>
      </c>
      <c r="S105" s="160" t="e">
        <f>+IF(#REF!="","",#REF!)</f>
        <v>#REF!</v>
      </c>
      <c r="T105" s="159" t="e">
        <f>+IF(#REF!="","",#REF!)</f>
        <v>#REF!</v>
      </c>
      <c r="U105" s="160" t="e">
        <f>+IF(#REF!="","",#REF!)</f>
        <v>#REF!</v>
      </c>
      <c r="V105" s="158" t="e">
        <f>+IF(#REF!="","",#REF!)</f>
        <v>#REF!</v>
      </c>
      <c r="W105" s="158" t="e">
        <f>+IF(#REF!="","",#REF!)</f>
        <v>#REF!</v>
      </c>
      <c r="X105" s="158" t="e">
        <f>+IF(#REF!="","",#REF!)</f>
        <v>#REF!</v>
      </c>
      <c r="Y105" s="158" t="e">
        <f>+IF(#REF!="","",#REF!)</f>
        <v>#REF!</v>
      </c>
      <c r="Z105" s="158" t="e">
        <f>+IF(#REF!="","",#REF!)</f>
        <v>#REF!</v>
      </c>
      <c r="AA105" s="158" t="e">
        <f>+IF(#REF!="","",#REF!)</f>
        <v>#REF!</v>
      </c>
      <c r="AB105" s="158" t="e">
        <f>+IF(#REF!="","",#REF!)</f>
        <v>#REF!</v>
      </c>
      <c r="AC105" s="158" t="e">
        <f>+IF(#REF!="","",#REF!)</f>
        <v>#REF!</v>
      </c>
      <c r="AD105" s="158" t="e">
        <f>+IF(#REF!="","",#REF!)</f>
        <v>#REF!</v>
      </c>
      <c r="AE105" s="158" t="e">
        <f>+IF(#REF!="","",#REF!)</f>
        <v>#REF!</v>
      </c>
      <c r="AF105" s="572"/>
      <c r="AG105" s="117" t="e">
        <f t="shared" si="4"/>
        <v>#REF!</v>
      </c>
      <c r="AH105" s="561"/>
      <c r="AI105" s="118" t="e">
        <f>IF(H105&lt;XXX6!$L$41,"Vétéran 3",IF(H105&lt;XXX6!$L$42,"Vétéran 2",IF(H105&lt;XXX6!$L$43,"Vétéran 1",IF(H105&lt;XXX6!$L$44,"Senior",IF(H105&lt;XXX6!$L$45,"Junior",IF(H105&lt;XXX6!$L$46,"Cadet",IF(H105&lt;XXX6!$L$47,"Minime",IF(H105&lt;XXX6!$L$48,"Benjamin","Poussin"))))))))</f>
        <v>#REF!</v>
      </c>
      <c r="AJ105" s="85" t="e">
        <f t="shared" si="5"/>
        <v>#REF!</v>
      </c>
    </row>
    <row r="106" spans="1:36" ht="21.75" customHeight="1">
      <c r="A106" s="111"/>
      <c r="B106" s="112">
        <v>99</v>
      </c>
      <c r="C106" s="113" t="e">
        <f>+IF(#REF!="","",#REF!)</f>
        <v>#REF!</v>
      </c>
      <c r="D106" s="113" t="e">
        <f>+IF(#REF!="","",#REF!)</f>
        <v>#REF!</v>
      </c>
      <c r="E106" s="113" t="e">
        <f>+IF(#REF!="","",#REF!)</f>
        <v>#REF!</v>
      </c>
      <c r="F106" s="113" t="e">
        <f>+IF(#REF!="","",#REF!)</f>
        <v>#REF!</v>
      </c>
      <c r="G106" s="113" t="e">
        <f>+IF(#REF!="","",#REF!)</f>
        <v>#REF!</v>
      </c>
      <c r="H106" s="154" t="e">
        <f>+IF(#REF!="","",#REF!)</f>
        <v>#REF!</v>
      </c>
      <c r="I106" s="113" t="e">
        <f>+IF(#REF!="","",#REF!)</f>
        <v>#REF!</v>
      </c>
      <c r="J106" s="113" t="e">
        <f>+IF(#REF!="","",#REF!)</f>
        <v>#REF!</v>
      </c>
      <c r="K106" s="155"/>
      <c r="L106" s="159" t="e">
        <f>+IF(#REF!="","",#REF!)</f>
        <v>#REF!</v>
      </c>
      <c r="M106" s="160" t="e">
        <f>+IF(#REF!="","",#REF!)</f>
        <v>#REF!</v>
      </c>
      <c r="N106" s="159" t="e">
        <f>+IF(#REF!="","",#REF!)</f>
        <v>#REF!</v>
      </c>
      <c r="O106" s="160" t="e">
        <f>+IF(#REF!="","",#REF!)</f>
        <v>#REF!</v>
      </c>
      <c r="P106" s="159" t="e">
        <f>+IF(#REF!="","",#REF!)</f>
        <v>#REF!</v>
      </c>
      <c r="Q106" s="160" t="e">
        <f>+IF(#REF!="","",#REF!)</f>
        <v>#REF!</v>
      </c>
      <c r="R106" s="159" t="e">
        <f>+IF(#REF!="","",#REF!)</f>
        <v>#REF!</v>
      </c>
      <c r="S106" s="160" t="e">
        <f>+IF(#REF!="","",#REF!)</f>
        <v>#REF!</v>
      </c>
      <c r="T106" s="159" t="e">
        <f>+IF(#REF!="","",#REF!)</f>
        <v>#REF!</v>
      </c>
      <c r="U106" s="160" t="e">
        <f>+IF(#REF!="","",#REF!)</f>
        <v>#REF!</v>
      </c>
      <c r="V106" s="158" t="e">
        <f>+IF(#REF!="","",#REF!)</f>
        <v>#REF!</v>
      </c>
      <c r="W106" s="158" t="e">
        <f>+IF(#REF!="","",#REF!)</f>
        <v>#REF!</v>
      </c>
      <c r="X106" s="158" t="e">
        <f>+IF(#REF!="","",#REF!)</f>
        <v>#REF!</v>
      </c>
      <c r="Y106" s="158" t="e">
        <f>+IF(#REF!="","",#REF!)</f>
        <v>#REF!</v>
      </c>
      <c r="Z106" s="158" t="e">
        <f>+IF(#REF!="","",#REF!)</f>
        <v>#REF!</v>
      </c>
      <c r="AA106" s="158" t="e">
        <f>+IF(#REF!="","",#REF!)</f>
        <v>#REF!</v>
      </c>
      <c r="AB106" s="158" t="e">
        <f>+IF(#REF!="","",#REF!)</f>
        <v>#REF!</v>
      </c>
      <c r="AC106" s="158" t="e">
        <f>+IF(#REF!="","",#REF!)</f>
        <v>#REF!</v>
      </c>
      <c r="AD106" s="158" t="e">
        <f>+IF(#REF!="","",#REF!)</f>
        <v>#REF!</v>
      </c>
      <c r="AE106" s="158" t="e">
        <f>+IF(#REF!="","",#REF!)</f>
        <v>#REF!</v>
      </c>
      <c r="AF106" s="572"/>
      <c r="AG106" s="117" t="e">
        <f t="shared" si="4"/>
        <v>#REF!</v>
      </c>
      <c r="AH106" s="561"/>
      <c r="AI106" s="118" t="e">
        <f>IF(H106&lt;XXX6!$L$41,"Vétéran 3",IF(H106&lt;XXX6!$L$42,"Vétéran 2",IF(H106&lt;XXX6!$L$43,"Vétéran 1",IF(H106&lt;XXX6!$L$44,"Senior",IF(H106&lt;XXX6!$L$45,"Junior",IF(H106&lt;XXX6!$L$46,"Cadet",IF(H106&lt;XXX6!$L$47,"Minime",IF(H106&lt;XXX6!$L$48,"Benjamin","Poussin"))))))))</f>
        <v>#REF!</v>
      </c>
      <c r="AJ106" s="85" t="e">
        <f t="shared" si="5"/>
        <v>#REF!</v>
      </c>
    </row>
    <row r="107" spans="1:36" ht="21.75" customHeight="1">
      <c r="A107" s="111"/>
      <c r="B107" s="112">
        <v>100</v>
      </c>
      <c r="C107" s="113" t="e">
        <f>+IF(#REF!="","",#REF!)</f>
        <v>#REF!</v>
      </c>
      <c r="D107" s="113" t="e">
        <f>+IF(#REF!="","",#REF!)</f>
        <v>#REF!</v>
      </c>
      <c r="E107" s="113" t="e">
        <f>+IF(#REF!="","",#REF!)</f>
        <v>#REF!</v>
      </c>
      <c r="F107" s="113" t="e">
        <f>+IF(#REF!="","",#REF!)</f>
        <v>#REF!</v>
      </c>
      <c r="G107" s="113" t="e">
        <f>+IF(#REF!="","",#REF!)</f>
        <v>#REF!</v>
      </c>
      <c r="H107" s="154" t="e">
        <f>+IF(#REF!="","",#REF!)</f>
        <v>#REF!</v>
      </c>
      <c r="I107" s="113" t="e">
        <f>+IF(#REF!="","",#REF!)</f>
        <v>#REF!</v>
      </c>
      <c r="J107" s="113" t="e">
        <f>+IF(#REF!="","",#REF!)</f>
        <v>#REF!</v>
      </c>
      <c r="K107" s="155"/>
      <c r="L107" s="159" t="e">
        <f>+IF(#REF!="","",#REF!)</f>
        <v>#REF!</v>
      </c>
      <c r="M107" s="160" t="e">
        <f>+IF(#REF!="","",#REF!)</f>
        <v>#REF!</v>
      </c>
      <c r="N107" s="159" t="e">
        <f>+IF(#REF!="","",#REF!)</f>
        <v>#REF!</v>
      </c>
      <c r="O107" s="160" t="e">
        <f>+IF(#REF!="","",#REF!)</f>
        <v>#REF!</v>
      </c>
      <c r="P107" s="159" t="e">
        <f>+IF(#REF!="","",#REF!)</f>
        <v>#REF!</v>
      </c>
      <c r="Q107" s="160" t="e">
        <f>+IF(#REF!="","",#REF!)</f>
        <v>#REF!</v>
      </c>
      <c r="R107" s="159" t="e">
        <f>+IF(#REF!="","",#REF!)</f>
        <v>#REF!</v>
      </c>
      <c r="S107" s="160" t="e">
        <f>+IF(#REF!="","",#REF!)</f>
        <v>#REF!</v>
      </c>
      <c r="T107" s="159" t="e">
        <f>+IF(#REF!="","",#REF!)</f>
        <v>#REF!</v>
      </c>
      <c r="U107" s="160" t="e">
        <f>+IF(#REF!="","",#REF!)</f>
        <v>#REF!</v>
      </c>
      <c r="V107" s="158" t="e">
        <f>+IF(#REF!="","",#REF!)</f>
        <v>#REF!</v>
      </c>
      <c r="W107" s="158" t="e">
        <f>+IF(#REF!="","",#REF!)</f>
        <v>#REF!</v>
      </c>
      <c r="X107" s="158" t="e">
        <f>+IF(#REF!="","",#REF!)</f>
        <v>#REF!</v>
      </c>
      <c r="Y107" s="158" t="e">
        <f>+IF(#REF!="","",#REF!)</f>
        <v>#REF!</v>
      </c>
      <c r="Z107" s="158" t="e">
        <f>+IF(#REF!="","",#REF!)</f>
        <v>#REF!</v>
      </c>
      <c r="AA107" s="158" t="e">
        <f>+IF(#REF!="","",#REF!)</f>
        <v>#REF!</v>
      </c>
      <c r="AB107" s="158" t="e">
        <f>+IF(#REF!="","",#REF!)</f>
        <v>#REF!</v>
      </c>
      <c r="AC107" s="158" t="e">
        <f>+IF(#REF!="","",#REF!)</f>
        <v>#REF!</v>
      </c>
      <c r="AD107" s="158" t="e">
        <f>+IF(#REF!="","",#REF!)</f>
        <v>#REF!</v>
      </c>
      <c r="AE107" s="158" t="e">
        <f>+IF(#REF!="","",#REF!)</f>
        <v>#REF!</v>
      </c>
      <c r="AF107" s="572"/>
      <c r="AG107" s="117" t="e">
        <f t="shared" si="4"/>
        <v>#REF!</v>
      </c>
      <c r="AH107" s="561"/>
      <c r="AI107" s="118" t="e">
        <f>IF(H107&lt;XXX6!$L$41,"Vétéran 3",IF(H107&lt;XXX6!$L$42,"Vétéran 2",IF(H107&lt;XXX6!$L$43,"Vétéran 1",IF(H107&lt;XXX6!$L$44,"Senior",IF(H107&lt;XXX6!$L$45,"Junior",IF(H107&lt;XXX6!$L$46,"Cadet",IF(H107&lt;XXX6!$L$47,"Minime",IF(H107&lt;XXX6!$L$48,"Benjamin","Poussin"))))))))</f>
        <v>#REF!</v>
      </c>
      <c r="AJ107" s="85" t="e">
        <f t="shared" si="5"/>
        <v>#REF!</v>
      </c>
    </row>
    <row r="108" spans="1:36" ht="21" customHeight="1">
      <c r="A108" s="111"/>
      <c r="B108" s="562" t="s">
        <v>169</v>
      </c>
      <c r="C108" s="562"/>
      <c r="D108" s="563" t="e">
        <f>+#REF!</f>
        <v>#REF!</v>
      </c>
      <c r="E108" s="563"/>
      <c r="F108" s="563"/>
      <c r="G108" s="563"/>
      <c r="H108" s="161" t="s">
        <v>170</v>
      </c>
      <c r="I108" s="162"/>
      <c r="J108" s="573" t="e">
        <f>SUM(L108:AE108)</f>
        <v>#REF!</v>
      </c>
      <c r="K108" s="573"/>
      <c r="L108" s="164" t="e">
        <f t="shared" ref="L108:AE108" si="6">+IF(L109&gt;0,L109,"")</f>
        <v>#REF!</v>
      </c>
      <c r="M108" s="163" t="e">
        <f t="shared" si="6"/>
        <v>#REF!</v>
      </c>
      <c r="N108" s="164" t="e">
        <f t="shared" si="6"/>
        <v>#REF!</v>
      </c>
      <c r="O108" s="163" t="e">
        <f t="shared" si="6"/>
        <v>#REF!</v>
      </c>
      <c r="P108" s="164" t="e">
        <f t="shared" si="6"/>
        <v>#REF!</v>
      </c>
      <c r="Q108" s="163" t="e">
        <f t="shared" si="6"/>
        <v>#REF!</v>
      </c>
      <c r="R108" s="164" t="e">
        <f t="shared" si="6"/>
        <v>#REF!</v>
      </c>
      <c r="S108" s="163" t="e">
        <f t="shared" si="6"/>
        <v>#REF!</v>
      </c>
      <c r="T108" s="164" t="e">
        <f t="shared" si="6"/>
        <v>#REF!</v>
      </c>
      <c r="U108" s="163" t="e">
        <f t="shared" si="6"/>
        <v>#REF!</v>
      </c>
      <c r="V108" s="165" t="e">
        <f t="shared" si="6"/>
        <v>#REF!</v>
      </c>
      <c r="W108" s="165" t="e">
        <f t="shared" si="6"/>
        <v>#REF!</v>
      </c>
      <c r="X108" s="165" t="e">
        <f t="shared" si="6"/>
        <v>#REF!</v>
      </c>
      <c r="Y108" s="165" t="e">
        <f t="shared" si="6"/>
        <v>#REF!</v>
      </c>
      <c r="Z108" s="165" t="e">
        <f t="shared" si="6"/>
        <v>#REF!</v>
      </c>
      <c r="AA108" s="165" t="e">
        <f t="shared" si="6"/>
        <v>#REF!</v>
      </c>
      <c r="AB108" s="165" t="e">
        <f t="shared" si="6"/>
        <v>#REF!</v>
      </c>
      <c r="AC108" s="166" t="e">
        <f t="shared" si="6"/>
        <v>#REF!</v>
      </c>
      <c r="AD108" s="166" t="e">
        <f t="shared" si="6"/>
        <v>#REF!</v>
      </c>
      <c r="AE108" s="167" t="e">
        <f t="shared" si="6"/>
        <v>#REF!</v>
      </c>
    </row>
    <row r="109" spans="1:36" ht="19.5" customHeight="1">
      <c r="B109" s="13" t="s">
        <v>171</v>
      </c>
      <c r="L109" s="55" t="e">
        <f t="shared" ref="L109:AE109" si="7">SUM(L8:L107)</f>
        <v>#REF!</v>
      </c>
      <c r="M109" s="55" t="e">
        <f t="shared" si="7"/>
        <v>#REF!</v>
      </c>
      <c r="N109" s="55" t="e">
        <f t="shared" si="7"/>
        <v>#REF!</v>
      </c>
      <c r="O109" s="55" t="e">
        <f t="shared" si="7"/>
        <v>#REF!</v>
      </c>
      <c r="P109" s="55" t="e">
        <f t="shared" si="7"/>
        <v>#REF!</v>
      </c>
      <c r="Q109" s="55" t="e">
        <f t="shared" si="7"/>
        <v>#REF!</v>
      </c>
      <c r="R109" s="55" t="e">
        <f t="shared" si="7"/>
        <v>#REF!</v>
      </c>
      <c r="S109" s="55" t="e">
        <f t="shared" si="7"/>
        <v>#REF!</v>
      </c>
      <c r="T109" s="55" t="e">
        <f t="shared" si="7"/>
        <v>#REF!</v>
      </c>
      <c r="U109" s="55" t="e">
        <f t="shared" si="7"/>
        <v>#REF!</v>
      </c>
      <c r="V109" s="13" t="e">
        <f t="shared" si="7"/>
        <v>#REF!</v>
      </c>
      <c r="W109" s="13" t="e">
        <f t="shared" si="7"/>
        <v>#REF!</v>
      </c>
      <c r="X109" s="13" t="e">
        <f t="shared" si="7"/>
        <v>#REF!</v>
      </c>
      <c r="Y109" s="13" t="e">
        <f t="shared" si="7"/>
        <v>#REF!</v>
      </c>
      <c r="Z109" s="13" t="e">
        <f t="shared" si="7"/>
        <v>#REF!</v>
      </c>
      <c r="AA109" s="13" t="e">
        <f t="shared" si="7"/>
        <v>#REF!</v>
      </c>
      <c r="AB109" s="13" t="e">
        <f t="shared" si="7"/>
        <v>#REF!</v>
      </c>
      <c r="AC109" s="13" t="e">
        <f t="shared" si="7"/>
        <v>#REF!</v>
      </c>
      <c r="AD109" s="13" t="e">
        <f t="shared" si="7"/>
        <v>#REF!</v>
      </c>
      <c r="AE109" s="13" t="e">
        <f t="shared" si="7"/>
        <v>#REF!</v>
      </c>
    </row>
    <row r="110" spans="1:36" ht="19.5" customHeight="1"/>
    <row r="111" spans="1:36" ht="27.75" customHeight="1">
      <c r="V111" s="168"/>
      <c r="W111" s="168"/>
      <c r="X111" s="168"/>
      <c r="Y111" s="168"/>
      <c r="Z111" s="168"/>
      <c r="AA111" s="168"/>
      <c r="AB111" s="168"/>
      <c r="AC111" s="168"/>
      <c r="AD111" s="168"/>
    </row>
    <row r="112" spans="1:36" ht="27.75" customHeight="1"/>
    <row r="113" spans="2:21" ht="27.75" customHeight="1"/>
    <row r="114" spans="2:21" ht="27.75" customHeight="1"/>
    <row r="115" spans="2:21" ht="27.75" customHeight="1"/>
    <row r="116" spans="2:21" ht="27.75" customHeight="1"/>
    <row r="117" spans="2:21" ht="17.25" customHeight="1"/>
    <row r="118" spans="2:21" ht="24.75" customHeight="1">
      <c r="B118" s="555" t="s">
        <v>172</v>
      </c>
      <c r="C118" s="555"/>
      <c r="D118" s="555"/>
      <c r="E118" s="555"/>
      <c r="F118" s="555"/>
      <c r="G118" s="555"/>
      <c r="H118" s="555"/>
      <c r="I118" s="555"/>
      <c r="J118" s="555"/>
      <c r="K118" s="555"/>
      <c r="L118" s="555"/>
      <c r="M118" s="555"/>
      <c r="N118" s="555"/>
      <c r="O118" s="555"/>
      <c r="P118" s="555"/>
      <c r="Q118" s="555"/>
      <c r="R118" s="555"/>
      <c r="S118" s="555"/>
      <c r="T118" s="555"/>
      <c r="U118" s="555"/>
    </row>
    <row r="119" spans="2:21" ht="9.75" customHeight="1"/>
    <row r="120" spans="2:21" ht="17.25" hidden="1" customHeight="1">
      <c r="B120" s="571" t="s">
        <v>173</v>
      </c>
      <c r="C120" s="571"/>
      <c r="D120" s="571"/>
      <c r="E120" s="571"/>
      <c r="F120" s="571"/>
      <c r="G120" s="571"/>
      <c r="H120" s="571"/>
      <c r="I120" s="571"/>
      <c r="J120" s="571"/>
      <c r="K120" s="571"/>
      <c r="L120" s="571"/>
      <c r="M120" s="571"/>
      <c r="N120" s="571"/>
      <c r="O120" s="571"/>
      <c r="P120" s="571"/>
      <c r="Q120" s="571"/>
      <c r="R120" s="571"/>
      <c r="S120" s="571"/>
      <c r="T120" s="571"/>
      <c r="U120" s="571"/>
    </row>
    <row r="121" spans="2:21" ht="17.25" hidden="1" customHeight="1">
      <c r="B121" s="571"/>
      <c r="C121" s="571"/>
      <c r="D121" s="571"/>
      <c r="E121" s="571"/>
      <c r="F121" s="571"/>
      <c r="G121" s="571"/>
      <c r="H121" s="571"/>
      <c r="I121" s="571"/>
      <c r="J121" s="571"/>
      <c r="K121" s="571"/>
      <c r="L121" s="571"/>
      <c r="M121" s="571"/>
      <c r="N121" s="571"/>
      <c r="O121" s="571"/>
      <c r="P121" s="571"/>
      <c r="Q121" s="571"/>
      <c r="R121" s="571"/>
      <c r="S121" s="571"/>
      <c r="T121" s="571"/>
      <c r="U121" s="571"/>
    </row>
    <row r="122" spans="2:21" ht="39.75" hidden="1" customHeight="1">
      <c r="B122" s="571"/>
      <c r="C122" s="571"/>
      <c r="D122" s="571"/>
      <c r="E122" s="571"/>
      <c r="F122" s="571"/>
      <c r="G122" s="571"/>
      <c r="H122" s="571"/>
      <c r="I122" s="571"/>
      <c r="J122" s="571"/>
      <c r="K122" s="571"/>
      <c r="L122" s="571"/>
      <c r="M122" s="571"/>
      <c r="N122" s="571"/>
      <c r="O122" s="571"/>
      <c r="P122" s="571"/>
      <c r="Q122" s="571"/>
      <c r="R122" s="571"/>
      <c r="S122" s="571"/>
      <c r="T122" s="571"/>
      <c r="U122" s="571"/>
    </row>
    <row r="123" spans="2:21" ht="24.75" hidden="1" customHeight="1">
      <c r="B123" s="571"/>
      <c r="C123" s="571"/>
      <c r="D123" s="571"/>
      <c r="E123" s="571"/>
      <c r="F123" s="571"/>
      <c r="G123" s="571"/>
      <c r="H123" s="571"/>
      <c r="I123" s="571"/>
      <c r="J123" s="571"/>
      <c r="K123" s="571"/>
      <c r="L123" s="571"/>
      <c r="M123" s="571"/>
      <c r="N123" s="571"/>
      <c r="O123" s="571"/>
      <c r="P123" s="571"/>
      <c r="Q123" s="571"/>
      <c r="R123" s="571"/>
      <c r="S123" s="571"/>
      <c r="T123" s="571"/>
      <c r="U123" s="571"/>
    </row>
    <row r="124" spans="2:21" ht="17.25" hidden="1" customHeight="1"/>
    <row r="125" spans="2:21" ht="17.25" hidden="1" customHeight="1">
      <c r="C125" s="556" t="str">
        <f>+XXX6!J40</f>
        <v>2009   2010</v>
      </c>
      <c r="D125" s="556"/>
      <c r="E125" s="556"/>
    </row>
    <row r="126" spans="2:21" ht="17.25" hidden="1" customHeight="1">
      <c r="B126" s="13" t="str">
        <f>+XXX6!I41</f>
        <v>AVANT</v>
      </c>
      <c r="C126" s="136">
        <f>+XXX6!J41</f>
        <v>18080</v>
      </c>
      <c r="D126" s="137" t="s">
        <v>37</v>
      </c>
      <c r="E126" s="138">
        <f t="shared" ref="E126:E134" si="8">C126</f>
        <v>18080</v>
      </c>
    </row>
    <row r="127" spans="2:21" ht="17.25" hidden="1" customHeight="1">
      <c r="B127" s="13" t="str">
        <f>+XXX6!I42</f>
        <v>AVANT</v>
      </c>
      <c r="C127" s="139">
        <f>+XXX6!J42</f>
        <v>21732</v>
      </c>
      <c r="D127" s="140" t="s">
        <v>39</v>
      </c>
      <c r="E127" s="141">
        <f t="shared" si="8"/>
        <v>21732</v>
      </c>
    </row>
    <row r="128" spans="2:21" ht="17.25" hidden="1" customHeight="1">
      <c r="B128" s="13" t="str">
        <f>+XXX6!I43</f>
        <v>AVANT</v>
      </c>
      <c r="C128" s="139">
        <f>+XXX6!J43</f>
        <v>25385</v>
      </c>
      <c r="D128" s="140" t="s">
        <v>47</v>
      </c>
      <c r="E128" s="141">
        <f t="shared" si="8"/>
        <v>25385</v>
      </c>
    </row>
    <row r="129" spans="2:5" ht="17.25" hidden="1" customHeight="1">
      <c r="B129" s="13" t="str">
        <f>+XXX6!I44</f>
        <v>AVANT</v>
      </c>
      <c r="C129" s="139">
        <f>+XXX6!J44</f>
        <v>33786</v>
      </c>
      <c r="D129" s="140" t="s">
        <v>140</v>
      </c>
      <c r="E129" s="141">
        <f t="shared" si="8"/>
        <v>33786</v>
      </c>
    </row>
    <row r="130" spans="2:5" ht="17.25" hidden="1" customHeight="1">
      <c r="B130" s="13" t="str">
        <f>+XXX6!I45</f>
        <v>AVANT</v>
      </c>
      <c r="C130" s="139">
        <f>+XXX6!J45</f>
        <v>34516</v>
      </c>
      <c r="D130" s="140" t="s">
        <v>141</v>
      </c>
      <c r="E130" s="141">
        <f t="shared" si="8"/>
        <v>34516</v>
      </c>
    </row>
    <row r="131" spans="2:5" ht="17.25" hidden="1" customHeight="1">
      <c r="B131" s="13" t="str">
        <f>+XXX6!I46</f>
        <v>AVANT</v>
      </c>
      <c r="C131" s="139">
        <f>+XXX6!J46</f>
        <v>35247</v>
      </c>
      <c r="D131" s="140" t="s">
        <v>142</v>
      </c>
      <c r="E131" s="141">
        <f t="shared" si="8"/>
        <v>35247</v>
      </c>
    </row>
    <row r="132" spans="2:5" ht="17.25" hidden="1" customHeight="1">
      <c r="B132" s="13" t="str">
        <f>+XXX6!I47</f>
        <v>AVANT</v>
      </c>
      <c r="C132" s="139">
        <f>+XXX6!J47</f>
        <v>35977</v>
      </c>
      <c r="D132" s="140" t="s">
        <v>143</v>
      </c>
      <c r="E132" s="141">
        <f t="shared" si="8"/>
        <v>35977</v>
      </c>
    </row>
    <row r="133" spans="2:5" ht="17.25" hidden="1" customHeight="1">
      <c r="B133" s="13" t="str">
        <f>+XXX6!I48</f>
        <v>AVANT</v>
      </c>
      <c r="C133" s="139">
        <f>+XXX6!J48</f>
        <v>36708</v>
      </c>
      <c r="D133" s="140" t="s">
        <v>144</v>
      </c>
      <c r="E133" s="141">
        <f t="shared" si="8"/>
        <v>36708</v>
      </c>
    </row>
    <row r="134" spans="2:5" ht="17.25" hidden="1" customHeight="1">
      <c r="B134" s="13">
        <f>+XXX6!I49</f>
        <v>0</v>
      </c>
      <c r="C134" s="142">
        <f>+XXX6!J49</f>
        <v>36708</v>
      </c>
      <c r="D134" s="143" t="s">
        <v>145</v>
      </c>
      <c r="E134" s="144">
        <f t="shared" si="8"/>
        <v>36708</v>
      </c>
    </row>
  </sheetData>
  <sheetProtection password="E3BB" sheet="1" objects="1" scenarios="1"/>
  <mergeCells count="32">
    <mergeCell ref="B1:K1"/>
    <mergeCell ref="L1:U2"/>
    <mergeCell ref="B2:J2"/>
    <mergeCell ref="B3:J3"/>
    <mergeCell ref="L3:U3"/>
    <mergeCell ref="T4:U4"/>
    <mergeCell ref="AF4:AF7"/>
    <mergeCell ref="AH4:AH7"/>
    <mergeCell ref="B5:K5"/>
    <mergeCell ref="AF8:AF84"/>
    <mergeCell ref="AH8:AH84"/>
    <mergeCell ref="B4:K4"/>
    <mergeCell ref="L4:M4"/>
    <mergeCell ref="N4:O4"/>
    <mergeCell ref="P4:Q4"/>
    <mergeCell ref="R4:S4"/>
    <mergeCell ref="AF85:AF88"/>
    <mergeCell ref="AH85:AH88"/>
    <mergeCell ref="AF89:AF92"/>
    <mergeCell ref="AH89:AH92"/>
    <mergeCell ref="AF93:AF97"/>
    <mergeCell ref="AH93:AH97"/>
    <mergeCell ref="B118:U118"/>
    <mergeCell ref="B120:U123"/>
    <mergeCell ref="C125:E125"/>
    <mergeCell ref="AF98:AF102"/>
    <mergeCell ref="AH98:AH102"/>
    <mergeCell ref="AF103:AF107"/>
    <mergeCell ref="AH103:AH107"/>
    <mergeCell ref="B108:C108"/>
    <mergeCell ref="D108:G108"/>
    <mergeCell ref="J108:K108"/>
  </mergeCells>
  <printOptions horizontalCentered="1" verticalCentered="1"/>
  <pageMargins left="0.39374999999999999" right="0.39374999999999999" top="0.39374999999999999" bottom="0.39374999999999999" header="0.51180555555555496" footer="0.51180555555555496"/>
  <pageSetup paperSize="9" firstPageNumber="0" orientation="portrait" horizontalDpi="300" verticalDpi="300" r:id="rId1"/>
  <headerFooter>
    <oddFooter>&amp;R&amp;D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MK139"/>
  <sheetViews>
    <sheetView view="pageBreakPreview" topLeftCell="B1" zoomScale="80" zoomScaleNormal="50" zoomScalePageLayoutView="80" workbookViewId="0">
      <selection activeCell="G10" sqref="G10"/>
    </sheetView>
  </sheetViews>
  <sheetFormatPr baseColWidth="10" defaultColWidth="9.140625" defaultRowHeight="12.75"/>
  <cols>
    <col min="1" max="1" width="10.7109375" style="13" customWidth="1"/>
    <col min="2" max="2" width="18.140625" style="13" customWidth="1"/>
    <col min="3" max="3" width="7.28515625" style="13" customWidth="1"/>
    <col min="4" max="4" width="11.140625" style="13" customWidth="1"/>
    <col min="5" max="5" width="37" style="13" customWidth="1"/>
    <col min="6" max="6" width="11.5703125" style="13" hidden="1"/>
    <col min="7" max="7" width="32.28515625" style="13" customWidth="1"/>
    <col min="8" max="8" width="20.85546875" style="13" customWidth="1"/>
    <col min="9" max="9" width="11.140625" style="13" customWidth="1"/>
    <col min="10" max="10" width="11.5703125" style="13" hidden="1"/>
    <col min="11" max="11" width="30.42578125" style="13" customWidth="1"/>
    <col min="12" max="12" width="16.7109375" style="13" customWidth="1"/>
    <col min="13" max="13" width="15.28515625" style="13" customWidth="1"/>
    <col min="14" max="27" width="6.85546875" style="13" customWidth="1"/>
    <col min="28" max="28" width="8.140625" style="13" customWidth="1"/>
    <col min="29" max="32" width="11.5703125" style="13" hidden="1"/>
    <col min="33" max="35" width="11.5703125" hidden="1"/>
    <col min="36" max="36" width="9.85546875" customWidth="1"/>
    <col min="37" max="37" width="11.140625" customWidth="1"/>
    <col min="38" max="1025" width="10.7109375" style="13" customWidth="1"/>
  </cols>
  <sheetData>
    <row r="1" spans="1:40" ht="30.75" customHeight="1">
      <c r="B1" s="169">
        <v>1</v>
      </c>
      <c r="C1" s="617" t="str">
        <f>VLOOKUP(B1,titres,2)</f>
        <v>Commission Fédérale d'Activités tennis de table</v>
      </c>
      <c r="D1" s="617"/>
      <c r="E1" s="617"/>
      <c r="F1" s="617"/>
      <c r="G1" s="617"/>
      <c r="H1" s="617"/>
      <c r="I1" s="617"/>
      <c r="J1" s="617"/>
      <c r="K1" s="617"/>
      <c r="L1" s="617"/>
      <c r="M1" s="617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AF1" s="126"/>
      <c r="AG1" s="126"/>
    </row>
    <row r="2" spans="1:40" ht="21" customHeight="1">
      <c r="B2" s="169">
        <v>2</v>
      </c>
      <c r="C2" s="617" t="str">
        <f>VLOOKUP(B2,titres,2)</f>
        <v>CHAMPIONNATS de France  FSGT</v>
      </c>
      <c r="D2" s="617"/>
      <c r="E2" s="617"/>
      <c r="F2" s="617"/>
      <c r="G2" s="617"/>
      <c r="H2" s="617"/>
      <c r="I2" s="617"/>
      <c r="J2" s="617"/>
      <c r="K2" s="617"/>
      <c r="L2" s="617"/>
      <c r="M2" s="617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</row>
    <row r="3" spans="1:40" ht="21" customHeight="1">
      <c r="B3" s="169"/>
      <c r="C3" s="126"/>
      <c r="D3" s="617" t="e">
        <f>#REF!</f>
        <v>#REF!</v>
      </c>
      <c r="E3" s="617"/>
      <c r="F3" s="617"/>
      <c r="G3" s="617"/>
      <c r="H3" s="617"/>
      <c r="I3" s="617"/>
      <c r="J3" s="617"/>
      <c r="K3" s="617"/>
      <c r="L3" s="617"/>
      <c r="M3" s="617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</row>
    <row r="4" spans="1:40" ht="22.5">
      <c r="B4" s="169">
        <v>3</v>
      </c>
      <c r="C4" s="617" t="str">
        <f>VLOOKUP(B4,titres,2)</f>
        <v xml:space="preserve">8 et 9 mai 2010 </v>
      </c>
      <c r="D4" s="617"/>
      <c r="E4" s="617"/>
      <c r="F4" s="617"/>
      <c r="G4" s="617"/>
      <c r="H4" s="617"/>
      <c r="I4" s="617"/>
      <c r="J4" s="617"/>
      <c r="K4" s="617"/>
      <c r="L4" s="617"/>
      <c r="M4" s="617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</row>
    <row r="5" spans="1:40" s="13" customFormat="1" ht="20.25" customHeight="1">
      <c r="B5" s="169">
        <v>4</v>
      </c>
      <c r="C5" s="618" t="str">
        <f>VLOOKUP(B5,titres,2)</f>
        <v>à LAMBEZELLEC (Brest)</v>
      </c>
      <c r="D5" s="618"/>
      <c r="E5" s="618"/>
      <c r="F5" s="618"/>
      <c r="G5" s="618"/>
      <c r="H5" s="618"/>
      <c r="I5" s="618"/>
      <c r="J5" s="618"/>
      <c r="K5" s="618"/>
      <c r="L5" s="618"/>
      <c r="M5" s="618"/>
      <c r="N5" s="170">
        <v>1</v>
      </c>
      <c r="O5" s="170">
        <v>2</v>
      </c>
      <c r="P5" s="170">
        <v>3</v>
      </c>
      <c r="Q5" s="170">
        <v>4</v>
      </c>
      <c r="R5" s="170">
        <v>5</v>
      </c>
      <c r="S5" s="170">
        <v>6</v>
      </c>
      <c r="T5" s="170">
        <v>7</v>
      </c>
      <c r="U5" s="170">
        <v>8</v>
      </c>
      <c r="V5" s="170">
        <v>9</v>
      </c>
      <c r="W5" s="170">
        <v>10</v>
      </c>
      <c r="X5" s="170">
        <v>11</v>
      </c>
      <c r="Y5" s="170">
        <v>12</v>
      </c>
      <c r="Z5" s="170">
        <v>13</v>
      </c>
      <c r="AA5" s="170">
        <v>14</v>
      </c>
      <c r="AB5" s="170">
        <v>15</v>
      </c>
      <c r="AC5" s="171">
        <v>16</v>
      </c>
      <c r="AD5" s="172">
        <v>17</v>
      </c>
      <c r="AE5" s="172">
        <v>18</v>
      </c>
      <c r="AF5" s="172">
        <v>19</v>
      </c>
      <c r="AG5" s="173">
        <v>20</v>
      </c>
    </row>
    <row r="6" spans="1:40" s="110" customFormat="1" ht="45" customHeight="1">
      <c r="A6" s="174"/>
      <c r="B6" s="589" t="s">
        <v>174</v>
      </c>
      <c r="C6" s="589"/>
      <c r="D6" s="589"/>
      <c r="E6" s="589"/>
      <c r="F6" s="589"/>
      <c r="G6" s="589"/>
      <c r="H6" s="589"/>
      <c r="I6" s="589"/>
      <c r="J6" s="589"/>
      <c r="K6" s="589"/>
      <c r="L6" s="589"/>
      <c r="M6" s="589"/>
      <c r="N6" s="589" t="str">
        <f>AL31</f>
        <v>EQUIPES</v>
      </c>
      <c r="O6" s="589"/>
      <c r="P6" s="589"/>
      <c r="Q6" s="589"/>
      <c r="R6" s="589"/>
      <c r="S6" s="589"/>
      <c r="T6" s="589"/>
      <c r="U6" s="589"/>
      <c r="V6" s="589"/>
      <c r="W6" s="589"/>
      <c r="X6" s="589"/>
      <c r="Y6" s="589"/>
      <c r="Z6" s="589" t="str">
        <f>AM31</f>
        <v>MIXTES</v>
      </c>
      <c r="AA6" s="589"/>
      <c r="AB6" s="589"/>
      <c r="AC6" s="589"/>
      <c r="AD6" s="589"/>
      <c r="AE6" s="589"/>
      <c r="AF6" s="589"/>
      <c r="AG6" s="589"/>
      <c r="AH6" s="589"/>
      <c r="AI6" s="589"/>
      <c r="AJ6" s="589"/>
    </row>
    <row r="7" spans="1:40" ht="67.5" customHeight="1">
      <c r="A7" s="175"/>
      <c r="B7" s="176" t="s">
        <v>175</v>
      </c>
      <c r="C7" s="177"/>
      <c r="D7" s="178"/>
      <c r="E7" s="179"/>
      <c r="F7" s="179"/>
      <c r="G7" s="589" t="s">
        <v>176</v>
      </c>
      <c r="H7" s="589"/>
      <c r="I7" s="589"/>
      <c r="J7" s="180"/>
      <c r="K7" s="619" t="s">
        <v>24</v>
      </c>
      <c r="L7" s="619" t="s">
        <v>177</v>
      </c>
      <c r="M7" s="181" t="s">
        <v>178</v>
      </c>
      <c r="N7" s="182" t="str">
        <f t="shared" ref="N7:AG7" si="0">VLOOKUP(N5,DDXX,3)</f>
        <v>EqJF</v>
      </c>
      <c r="O7" s="183" t="str">
        <f t="shared" si="0"/>
        <v>EqJG</v>
      </c>
      <c r="P7" s="184" t="str">
        <f t="shared" si="0"/>
        <v>EqCF</v>
      </c>
      <c r="Q7" s="183" t="str">
        <f t="shared" si="0"/>
        <v>EqCG</v>
      </c>
      <c r="R7" s="184" t="str">
        <f t="shared" si="0"/>
        <v>EqMF</v>
      </c>
      <c r="S7" s="183" t="str">
        <f t="shared" si="0"/>
        <v>EqMG</v>
      </c>
      <c r="T7" s="184" t="str">
        <f t="shared" si="0"/>
        <v>EqBF</v>
      </c>
      <c r="U7" s="183" t="str">
        <f t="shared" si="0"/>
        <v>EqBG</v>
      </c>
      <c r="V7" s="184" t="str">
        <f t="shared" si="0"/>
        <v>EqPF</v>
      </c>
      <c r="W7" s="183" t="str">
        <f t="shared" si="0"/>
        <v>EqPG</v>
      </c>
      <c r="X7" s="184" t="str">
        <f t="shared" si="0"/>
        <v>DXJ</v>
      </c>
      <c r="Y7" s="183" t="str">
        <f t="shared" si="0"/>
        <v>DXC</v>
      </c>
      <c r="Z7" s="185" t="str">
        <f t="shared" si="0"/>
        <v>DXM</v>
      </c>
      <c r="AA7" s="186" t="str">
        <f t="shared" si="0"/>
        <v>DXB</v>
      </c>
      <c r="AB7" s="185" t="str">
        <f t="shared" si="0"/>
        <v>DXP</v>
      </c>
      <c r="AC7" s="186">
        <f t="shared" si="0"/>
        <v>0</v>
      </c>
      <c r="AD7" s="185">
        <f t="shared" si="0"/>
        <v>0</v>
      </c>
      <c r="AE7" s="186">
        <f t="shared" si="0"/>
        <v>0</v>
      </c>
      <c r="AF7" s="185">
        <f t="shared" si="0"/>
        <v>0</v>
      </c>
      <c r="AG7" s="187" t="str">
        <f t="shared" si="0"/>
        <v xml:space="preserve">   </v>
      </c>
      <c r="AH7" s="188"/>
      <c r="AI7" s="188"/>
      <c r="AJ7" s="188"/>
      <c r="AK7" s="620" t="s">
        <v>179</v>
      </c>
      <c r="AL7" s="620"/>
      <c r="AM7" s="620"/>
    </row>
    <row r="8" spans="1:40" ht="21.75" customHeight="1">
      <c r="A8" s="189"/>
      <c r="B8" s="190" t="s">
        <v>180</v>
      </c>
      <c r="C8" s="191" t="s">
        <v>181</v>
      </c>
      <c r="D8" s="192" t="s">
        <v>182</v>
      </c>
      <c r="E8" s="192" t="s">
        <v>183</v>
      </c>
      <c r="F8" s="192" t="s">
        <v>184</v>
      </c>
      <c r="G8" s="193" t="s">
        <v>132</v>
      </c>
      <c r="H8" s="194" t="s">
        <v>133</v>
      </c>
      <c r="I8" s="195" t="s">
        <v>134</v>
      </c>
      <c r="J8" s="196" t="s">
        <v>24</v>
      </c>
      <c r="K8" s="619"/>
      <c r="L8" s="619"/>
      <c r="M8" s="197" t="s">
        <v>134</v>
      </c>
      <c r="N8" s="198" t="s">
        <v>159</v>
      </c>
      <c r="O8" s="105" t="str">
        <f t="shared" ref="O8:AG8" si="1">VLOOKUP(O5,DDXX,2)</f>
        <v>L</v>
      </c>
      <c r="P8" s="199" t="str">
        <f t="shared" si="1"/>
        <v>M</v>
      </c>
      <c r="Q8" s="105" t="str">
        <f t="shared" si="1"/>
        <v>N</v>
      </c>
      <c r="R8" s="199" t="str">
        <f t="shared" si="1"/>
        <v>O</v>
      </c>
      <c r="S8" s="105" t="str">
        <f t="shared" si="1"/>
        <v>P</v>
      </c>
      <c r="T8" s="199" t="str">
        <f t="shared" si="1"/>
        <v>Q</v>
      </c>
      <c r="U8" s="105" t="str">
        <f t="shared" si="1"/>
        <v>R</v>
      </c>
      <c r="V8" s="199" t="str">
        <f t="shared" si="1"/>
        <v>S</v>
      </c>
      <c r="W8" s="105" t="str">
        <f t="shared" si="1"/>
        <v>T</v>
      </c>
      <c r="X8" s="199" t="str">
        <f t="shared" si="1"/>
        <v>U</v>
      </c>
      <c r="Y8" s="105" t="str">
        <f t="shared" si="1"/>
        <v>V</v>
      </c>
      <c r="Z8" s="199" t="str">
        <f t="shared" si="1"/>
        <v>W</v>
      </c>
      <c r="AA8" s="105" t="str">
        <f t="shared" si="1"/>
        <v>X</v>
      </c>
      <c r="AB8" s="199" t="str">
        <f t="shared" si="1"/>
        <v>Y</v>
      </c>
      <c r="AC8" s="105">
        <f t="shared" si="1"/>
        <v>0</v>
      </c>
      <c r="AD8" s="199">
        <f t="shared" si="1"/>
        <v>0</v>
      </c>
      <c r="AE8" s="105">
        <f t="shared" si="1"/>
        <v>0</v>
      </c>
      <c r="AF8" s="199">
        <f t="shared" si="1"/>
        <v>0</v>
      </c>
      <c r="AG8" s="200">
        <f t="shared" si="1"/>
        <v>0</v>
      </c>
      <c r="AK8" s="201">
        <v>1</v>
      </c>
      <c r="AL8" s="202" t="str">
        <f>+XXX6!I13</f>
        <v>K</v>
      </c>
      <c r="AM8" s="203" t="str">
        <f>CONCATENATE(XXX6!K13,XXX6!L13,XXX6!M13)</f>
        <v>EqJF</v>
      </c>
      <c r="AN8" s="204" t="e">
        <f>N91</f>
        <v>#REF!</v>
      </c>
    </row>
    <row r="9" spans="1:40" ht="22.5" customHeight="1">
      <c r="A9" s="599">
        <v>1</v>
      </c>
      <c r="B9" s="205" t="e">
        <f>IF(#REF!="","",#REF!)</f>
        <v>#REF!</v>
      </c>
      <c r="C9" s="600"/>
      <c r="D9" s="601" t="e">
        <f>IF(#REF!="","",#REF!)</f>
        <v>#REF!</v>
      </c>
      <c r="E9" s="602" t="e">
        <f>IF(D9="","",VLOOKUP(D9,ser,2))</f>
        <v>#REF!</v>
      </c>
      <c r="F9" s="603"/>
      <c r="G9" s="206" t="e">
        <f>IF(B9="","",VLOOKUP(B9,[0]!LT,2))</f>
        <v>#REF!</v>
      </c>
      <c r="H9" s="206" t="e">
        <f>IF(B9="","",VLOOKUP(B9,[0]!LT,3))</f>
        <v>#REF!</v>
      </c>
      <c r="I9" s="207" t="e">
        <f>IF(B9="","",VLOOKUP(B9,[0]!LT,5))</f>
        <v>#REF!</v>
      </c>
      <c r="J9" s="206" t="e">
        <f>IF(B9="","",VLOOKUP(B9,[0]!LT,4))</f>
        <v>#REF!</v>
      </c>
      <c r="K9" s="621" t="e">
        <f>IF(J9=J10,J9,CONCATENATE(J9," / ",J10))</f>
        <v>#REF!</v>
      </c>
      <c r="L9" s="208" t="e">
        <f>IF(B9="","",VLOOKUP(B9,[0]!LT,8))</f>
        <v>#REF!</v>
      </c>
      <c r="M9" s="604" t="e">
        <f t="array" ref="M9">IF(I9:K9="","",SUM(I9+I10))</f>
        <v>#REF!</v>
      </c>
      <c r="N9" s="614" t="e">
        <f>IF(D9=$N$8,AI9,"")</f>
        <v>#REF!</v>
      </c>
      <c r="O9" s="613" t="e">
        <f>IF(D9=$O$8,AI9,"")</f>
        <v>#REF!</v>
      </c>
      <c r="P9" s="614" t="e">
        <f>IF(D9=$P$8,AI9,"")</f>
        <v>#REF!</v>
      </c>
      <c r="Q9" s="613" t="e">
        <f>IF(D9=$Q$8,AI9,"")</f>
        <v>#REF!</v>
      </c>
      <c r="R9" s="614" t="e">
        <f>IF(D9=$R$8,AI9,"")</f>
        <v>#REF!</v>
      </c>
      <c r="S9" s="613" t="e">
        <f>IF(D9=$S$8,AI9,"")</f>
        <v>#REF!</v>
      </c>
      <c r="T9" s="614" t="e">
        <f>IF(D9=$T$8,AI9,"")</f>
        <v>#REF!</v>
      </c>
      <c r="U9" s="613" t="e">
        <f>IF(D9=$U$8,AI9,"")</f>
        <v>#REF!</v>
      </c>
      <c r="V9" s="614" t="e">
        <f>IF(D9=$V$8,AI9,"")</f>
        <v>#REF!</v>
      </c>
      <c r="W9" s="613" t="e">
        <f>IF(D9=$W$8,AI9,"")</f>
        <v>#REF!</v>
      </c>
      <c r="X9" s="614" t="e">
        <f>IF(D9=$X$8,AI9,"")</f>
        <v>#REF!</v>
      </c>
      <c r="Y9" s="613" t="e">
        <f>IF(D9=$Y$8,AI9,"")</f>
        <v>#REF!</v>
      </c>
      <c r="Z9" s="614" t="e">
        <f>IF(D9=$Z$8,AI9,"")</f>
        <v>#REF!</v>
      </c>
      <c r="AA9" s="613" t="e">
        <f>IF(D9=$AA$8,AI9,"")</f>
        <v>#REF!</v>
      </c>
      <c r="AB9" s="614" t="e">
        <f>IF(D9=$AB$8,AI9,"")</f>
        <v>#REF!</v>
      </c>
      <c r="AC9" s="613" t="e">
        <f>IF(D9=$AC$8,AI9,"")</f>
        <v>#REF!</v>
      </c>
      <c r="AD9" s="613" t="e">
        <f>IF(D9=$AD$8,AI9,"")</f>
        <v>#REF!</v>
      </c>
      <c r="AE9" s="613" t="e">
        <f>IF(D9=$AE$8,AI9,"")</f>
        <v>#REF!</v>
      </c>
      <c r="AF9" s="615" t="e">
        <f>IF(D9=$AF$8,AI9,"")</f>
        <v>#REF!</v>
      </c>
      <c r="AG9" s="613" t="e">
        <f>IF(D9=$AG$8,AI9,"")</f>
        <v>#REF!</v>
      </c>
      <c r="AH9" s="209" t="e">
        <f t="shared" ref="AH9:AH40" si="2">IF(B9="","",0.5)</f>
        <v>#REF!</v>
      </c>
      <c r="AI9" s="616" t="e">
        <f t="array" ref="AI9">IF(AH9="","",SUM(AH9:AH10))</f>
        <v>#REF!</v>
      </c>
      <c r="AK9" s="210">
        <v>2</v>
      </c>
      <c r="AL9" s="202" t="str">
        <f>+XXX6!I14</f>
        <v>L</v>
      </c>
      <c r="AM9" s="203" t="str">
        <f>CONCATENATE(XXX6!K14,XXX6!L14,XXX6!M14)</f>
        <v>EqJG</v>
      </c>
      <c r="AN9" s="211" t="e">
        <f>O91</f>
        <v>#REF!</v>
      </c>
    </row>
    <row r="10" spans="1:40" ht="27" customHeight="1">
      <c r="A10" s="599"/>
      <c r="B10" s="212" t="e">
        <f>IF(#REF!="","",#REF!)</f>
        <v>#REF!</v>
      </c>
      <c r="C10" s="600"/>
      <c r="D10" s="601"/>
      <c r="E10" s="602"/>
      <c r="F10" s="603"/>
      <c r="G10" s="213" t="e">
        <f>IF(B10="","",VLOOKUP(B10,[0]!LT,2))</f>
        <v>#REF!</v>
      </c>
      <c r="H10" s="213" t="e">
        <f>IF(B10="","",VLOOKUP(B10,[0]!LT,3))</f>
        <v>#REF!</v>
      </c>
      <c r="I10" s="214" t="e">
        <f>IF(B10="","",VLOOKUP(B10,[0]!LT,5))</f>
        <v>#REF!</v>
      </c>
      <c r="J10" s="213" t="e">
        <f>IF(B10="","",VLOOKUP(B10,[0]!LT,4))</f>
        <v>#REF!</v>
      </c>
      <c r="K10" s="621"/>
      <c r="L10" s="215" t="e">
        <f>IF(B10="","",VLOOKUP(B10,[0]!LT,8))</f>
        <v>#REF!</v>
      </c>
      <c r="M10" s="604"/>
      <c r="N10" s="614"/>
      <c r="O10" s="613"/>
      <c r="P10" s="614"/>
      <c r="Q10" s="613"/>
      <c r="R10" s="614"/>
      <c r="S10" s="613"/>
      <c r="T10" s="614"/>
      <c r="U10" s="613"/>
      <c r="V10" s="614"/>
      <c r="W10" s="613"/>
      <c r="X10" s="614"/>
      <c r="Y10" s="613"/>
      <c r="Z10" s="614"/>
      <c r="AA10" s="613"/>
      <c r="AB10" s="614"/>
      <c r="AC10" s="613"/>
      <c r="AD10" s="613"/>
      <c r="AE10" s="613"/>
      <c r="AF10" s="615"/>
      <c r="AG10" s="613"/>
      <c r="AH10" s="216" t="e">
        <f t="shared" si="2"/>
        <v>#REF!</v>
      </c>
      <c r="AI10" s="616"/>
      <c r="AK10" s="217">
        <v>3</v>
      </c>
      <c r="AL10" s="202" t="str">
        <f>+XXX6!I15</f>
        <v>M</v>
      </c>
      <c r="AM10" s="203" t="str">
        <f>CONCATENATE(XXX6!K15,XXX6!L15,XXX6!M15)</f>
        <v>EqCF</v>
      </c>
      <c r="AN10" s="211" t="e">
        <f>P91</f>
        <v>#REF!</v>
      </c>
    </row>
    <row r="11" spans="1:40" ht="18" customHeight="1">
      <c r="A11" s="599">
        <v>2</v>
      </c>
      <c r="B11" s="205" t="e">
        <f>IF(#REF!="","",#REF!)</f>
        <v>#REF!</v>
      </c>
      <c r="C11" s="607"/>
      <c r="D11" s="601" t="e">
        <f>IF(#REF!="","",#REF!)</f>
        <v>#REF!</v>
      </c>
      <c r="E11" s="602" t="e">
        <f>IF(D11="","",VLOOKUP(D11,ser,2))</f>
        <v>#REF!</v>
      </c>
      <c r="F11" s="612"/>
      <c r="G11" s="218" t="e">
        <f>IF(B11="","",VLOOKUP(B11,[0]!LT,2))</f>
        <v>#REF!</v>
      </c>
      <c r="H11" s="218" t="e">
        <f>IF(B11="","",VLOOKUP(B11,[0]!LT,3))</f>
        <v>#REF!</v>
      </c>
      <c r="I11" s="219" t="e">
        <f>IF(B11="","",VLOOKUP(B11,[0]!LT,5))</f>
        <v>#REF!</v>
      </c>
      <c r="J11" s="218" t="e">
        <f>IF(B11="","",VLOOKUP(B11,[0]!LT,4))</f>
        <v>#REF!</v>
      </c>
      <c r="K11" s="607" t="e">
        <f>IF(J11=J12,J11,CONCATENATE(J11," / ",J12))</f>
        <v>#REF!</v>
      </c>
      <c r="L11" s="220" t="e">
        <f>IF(B11="","",VLOOKUP(B11,[0]!LT,8))</f>
        <v>#REF!</v>
      </c>
      <c r="M11" s="608" t="e">
        <f t="array" ref="M11">IF(I11:K11="","",SUM(I11+I12))</f>
        <v>#REF!</v>
      </c>
      <c r="N11" s="609" t="e">
        <f>IF(D11=$N$8,AI11,"")</f>
        <v>#REF!</v>
      </c>
      <c r="O11" s="610" t="e">
        <f>IF(D11=$O$8,AI11,"")</f>
        <v>#REF!</v>
      </c>
      <c r="P11" s="609" t="e">
        <f>IF(D11=$P$8,AI11,"")</f>
        <v>#REF!</v>
      </c>
      <c r="Q11" s="610" t="e">
        <f>IF(D11=$Q$8,AI11,"")</f>
        <v>#REF!</v>
      </c>
      <c r="R11" s="609" t="e">
        <f>IF(D11=$R$8,AI11,"")</f>
        <v>#REF!</v>
      </c>
      <c r="S11" s="610" t="e">
        <f>IF(D11=$S$8,AI11,"")</f>
        <v>#REF!</v>
      </c>
      <c r="T11" s="609" t="e">
        <f>IF(D11=$T$8,AI11,"")</f>
        <v>#REF!</v>
      </c>
      <c r="U11" s="610" t="e">
        <f>IF(D11=$U$8,AI11,"")</f>
        <v>#REF!</v>
      </c>
      <c r="V11" s="609" t="e">
        <f>IF(D11=$V$8,AI11,"")</f>
        <v>#REF!</v>
      </c>
      <c r="W11" s="610" t="e">
        <f>IF(D11=$W$8,AI11,"")</f>
        <v>#REF!</v>
      </c>
      <c r="X11" s="609" t="e">
        <f>IF(D11=$X$8,AI11,"")</f>
        <v>#REF!</v>
      </c>
      <c r="Y11" s="610" t="e">
        <f>IF(D11=$Y$8,AI11,"")</f>
        <v>#REF!</v>
      </c>
      <c r="Z11" s="609" t="e">
        <f>IF(D11=$Z$8,AI11,"")</f>
        <v>#REF!</v>
      </c>
      <c r="AA11" s="610" t="e">
        <f>IF(D11=$AA$8,AI11,"")</f>
        <v>#REF!</v>
      </c>
      <c r="AB11" s="609" t="e">
        <f>IF(D11=$AB$8,AI11,"")</f>
        <v>#REF!</v>
      </c>
      <c r="AC11" s="610" t="e">
        <f>IF(D11=$AC$8,AI11,"")</f>
        <v>#REF!</v>
      </c>
      <c r="AD11" s="610" t="e">
        <f>IF(D11=$AD$8,AI11,"")</f>
        <v>#REF!</v>
      </c>
      <c r="AE11" s="610" t="e">
        <f>IF(D11=$AE$8,AI11,"")</f>
        <v>#REF!</v>
      </c>
      <c r="AF11" s="611" t="e">
        <f>IF(D11=$AF$8,AI11,"")</f>
        <v>#REF!</v>
      </c>
      <c r="AG11" s="610" t="e">
        <f>IF(D11=$AG$8,AI11,"")</f>
        <v>#REF!</v>
      </c>
      <c r="AH11" s="216" t="e">
        <f t="shared" si="2"/>
        <v>#REF!</v>
      </c>
      <c r="AI11" s="598" t="e">
        <f t="array" ref="AI11">IF(AH11="","",SUM(AH11:AH12))</f>
        <v>#REF!</v>
      </c>
      <c r="AK11" s="210">
        <v>4</v>
      </c>
      <c r="AL11" s="202" t="str">
        <f>+XXX6!I16</f>
        <v>N</v>
      </c>
      <c r="AM11" s="203" t="str">
        <f>CONCATENATE(XXX6!K16,XXX6!L16,XXX6!M16)</f>
        <v>EqCG</v>
      </c>
      <c r="AN11" s="211" t="e">
        <f>Q91</f>
        <v>#REF!</v>
      </c>
    </row>
    <row r="12" spans="1:40" ht="18" customHeight="1">
      <c r="A12" s="599"/>
      <c r="B12" s="212" t="e">
        <f>IF(#REF!="","",#REF!)</f>
        <v>#REF!</v>
      </c>
      <c r="C12" s="607"/>
      <c r="D12" s="601"/>
      <c r="E12" s="602"/>
      <c r="F12" s="612"/>
      <c r="G12" s="213" t="e">
        <f>IF(B12="","",VLOOKUP(B12,[0]!LT,2))</f>
        <v>#REF!</v>
      </c>
      <c r="H12" s="213" t="e">
        <f>IF(B12="","",VLOOKUP(B12,[0]!LT,3))</f>
        <v>#REF!</v>
      </c>
      <c r="I12" s="214" t="e">
        <f>IF(B12="","",VLOOKUP(B12,[0]!LT,5))</f>
        <v>#REF!</v>
      </c>
      <c r="J12" s="213" t="e">
        <f>IF(B12="","",VLOOKUP(B12,[0]!LT,4))</f>
        <v>#REF!</v>
      </c>
      <c r="K12" s="607"/>
      <c r="L12" s="220" t="e">
        <f>IF(B12="","",VLOOKUP(B12,[0]!LT,8))</f>
        <v>#REF!</v>
      </c>
      <c r="M12" s="608"/>
      <c r="N12" s="609"/>
      <c r="O12" s="610"/>
      <c r="P12" s="609"/>
      <c r="Q12" s="610"/>
      <c r="R12" s="609"/>
      <c r="S12" s="610"/>
      <c r="T12" s="609"/>
      <c r="U12" s="610"/>
      <c r="V12" s="609"/>
      <c r="W12" s="610"/>
      <c r="X12" s="609"/>
      <c r="Y12" s="610"/>
      <c r="Z12" s="609"/>
      <c r="AA12" s="610"/>
      <c r="AB12" s="609"/>
      <c r="AC12" s="610"/>
      <c r="AD12" s="610"/>
      <c r="AE12" s="610"/>
      <c r="AF12" s="611"/>
      <c r="AG12" s="610"/>
      <c r="AH12" s="216" t="e">
        <f t="shared" si="2"/>
        <v>#REF!</v>
      </c>
      <c r="AI12" s="598"/>
      <c r="AK12" s="217">
        <v>5</v>
      </c>
      <c r="AL12" s="202" t="str">
        <f>+XXX6!I17</f>
        <v>O</v>
      </c>
      <c r="AM12" s="203" t="str">
        <f>CONCATENATE(XXX6!K17,XXX6!L17,XXX6!M17)</f>
        <v>EqMF</v>
      </c>
      <c r="AN12" s="211" t="e">
        <f>R91</f>
        <v>#REF!</v>
      </c>
    </row>
    <row r="13" spans="1:40" ht="18" customHeight="1">
      <c r="A13" s="599">
        <v>3</v>
      </c>
      <c r="B13" s="205" t="e">
        <f>IF(#REF!="","",#REF!)</f>
        <v>#REF!</v>
      </c>
      <c r="C13" s="600"/>
      <c r="D13" s="601" t="e">
        <f>IF(#REF!="","",#REF!)</f>
        <v>#REF!</v>
      </c>
      <c r="E13" s="602" t="e">
        <f>IF(D13="","",VLOOKUP(D13,ser,2))</f>
        <v>#REF!</v>
      </c>
      <c r="F13" s="603"/>
      <c r="G13" s="206" t="e">
        <f>IF(B13="","",VLOOKUP(B13,[0]!LT,2))</f>
        <v>#REF!</v>
      </c>
      <c r="H13" s="206" t="e">
        <f>IF(B13="","",VLOOKUP(B13,[0]!LT,3))</f>
        <v>#REF!</v>
      </c>
      <c r="I13" s="207" t="e">
        <f>IF(B13="","",VLOOKUP(B13,[0]!LT,5))</f>
        <v>#REF!</v>
      </c>
      <c r="J13" s="206" t="e">
        <f>IF(B13="","",VLOOKUP(B13,[0]!LT,4))</f>
        <v>#REF!</v>
      </c>
      <c r="K13" s="605" t="e">
        <f>IF(J13=J14,J13,CONCATENATE(J13," / ",J14))</f>
        <v>#REF!</v>
      </c>
      <c r="L13" s="208" t="e">
        <f>IF(B13="","",VLOOKUP(B13,[0]!LT,8))</f>
        <v>#REF!</v>
      </c>
      <c r="M13" s="606" t="e">
        <f t="array" ref="M13">IF(I13:K13="","",SUM(I13+I14))</f>
        <v>#REF!</v>
      </c>
      <c r="N13" s="609" t="e">
        <f>IF(D13=$N$8,AI13,"")</f>
        <v>#REF!</v>
      </c>
      <c r="O13" s="610" t="e">
        <f>IF(D13=$O$8,AI13,"")</f>
        <v>#REF!</v>
      </c>
      <c r="P13" s="609" t="e">
        <f>IF(D13=$P$8,AI13,"")</f>
        <v>#REF!</v>
      </c>
      <c r="Q13" s="610" t="e">
        <f>IF(D13=$Q$8,AI13,"")</f>
        <v>#REF!</v>
      </c>
      <c r="R13" s="609" t="e">
        <f>IF(D13=$R$8,AI13,"")</f>
        <v>#REF!</v>
      </c>
      <c r="S13" s="610" t="e">
        <f>IF(D13=$S$8,AI13,"")</f>
        <v>#REF!</v>
      </c>
      <c r="T13" s="609" t="e">
        <f>IF(D13=$T$8,AI13,"")</f>
        <v>#REF!</v>
      </c>
      <c r="U13" s="610" t="e">
        <f>IF(D13=$U$8,AI13,"")</f>
        <v>#REF!</v>
      </c>
      <c r="V13" s="609" t="e">
        <f>IF(D13=$V$8,AI13,"")</f>
        <v>#REF!</v>
      </c>
      <c r="W13" s="610" t="e">
        <f>IF(D13=$W$8,AI13,"")</f>
        <v>#REF!</v>
      </c>
      <c r="X13" s="609" t="e">
        <f>IF(D13=$X$8,AI13,"")</f>
        <v>#REF!</v>
      </c>
      <c r="Y13" s="610" t="e">
        <f>IF(D13=$Y$8,AI13,"")</f>
        <v>#REF!</v>
      </c>
      <c r="Z13" s="609" t="e">
        <f>IF(D13=$Z$8,AI13,"")</f>
        <v>#REF!</v>
      </c>
      <c r="AA13" s="610" t="e">
        <f>IF(D13=$AA$8,AI13,"")</f>
        <v>#REF!</v>
      </c>
      <c r="AB13" s="609" t="e">
        <f>IF(D13=$AB$8,AI13,"")</f>
        <v>#REF!</v>
      </c>
      <c r="AC13" s="610" t="e">
        <f>IF(D13=$AC$8,AI13,"")</f>
        <v>#REF!</v>
      </c>
      <c r="AD13" s="610" t="e">
        <f>IF(D13=$AD$8,AI13,"")</f>
        <v>#REF!</v>
      </c>
      <c r="AE13" s="610" t="e">
        <f>IF(D13=$AE$8,AI13,"")</f>
        <v>#REF!</v>
      </c>
      <c r="AF13" s="611" t="e">
        <f>IF(D13=$AF$8,AI13,"")</f>
        <v>#REF!</v>
      </c>
      <c r="AG13" s="610" t="e">
        <f>IF(D13=$AG$8,AI13,"")</f>
        <v>#REF!</v>
      </c>
      <c r="AH13" s="216" t="e">
        <f t="shared" si="2"/>
        <v>#REF!</v>
      </c>
      <c r="AI13" s="598" t="e">
        <f t="array" ref="AI13">IF(AH13="","",SUM(AH13:AH14))</f>
        <v>#REF!</v>
      </c>
      <c r="AK13" s="210">
        <v>6</v>
      </c>
      <c r="AL13" s="202" t="str">
        <f>+XXX6!I18</f>
        <v>P</v>
      </c>
      <c r="AM13" s="203" t="str">
        <f>CONCATENATE(XXX6!K18,XXX6!L18,XXX6!M18)</f>
        <v>EqMG</v>
      </c>
      <c r="AN13" s="211" t="e">
        <f>S91</f>
        <v>#REF!</v>
      </c>
    </row>
    <row r="14" spans="1:40" ht="18" customHeight="1">
      <c r="A14" s="599"/>
      <c r="B14" s="212" t="e">
        <f>IF(#REF!="","",#REF!)</f>
        <v>#REF!</v>
      </c>
      <c r="C14" s="600"/>
      <c r="D14" s="601"/>
      <c r="E14" s="602"/>
      <c r="F14" s="603"/>
      <c r="G14" s="221" t="e">
        <f>IF(B14="","",VLOOKUP(B14,[0]!LT,2))</f>
        <v>#REF!</v>
      </c>
      <c r="H14" s="221" t="e">
        <f>IF(B14="","",VLOOKUP(B14,[0]!LT,3))</f>
        <v>#REF!</v>
      </c>
      <c r="I14" s="222" t="e">
        <f>IF(B14="","",VLOOKUP(B14,[0]!LT,5))</f>
        <v>#REF!</v>
      </c>
      <c r="J14" s="221" t="e">
        <f>IF(B14="","",VLOOKUP(B14,[0]!LT,4))</f>
        <v>#REF!</v>
      </c>
      <c r="K14" s="605"/>
      <c r="L14" s="223" t="e">
        <f>IF(B14="","",VLOOKUP(B14,[0]!LT,8))</f>
        <v>#REF!</v>
      </c>
      <c r="M14" s="606"/>
      <c r="N14" s="609"/>
      <c r="O14" s="610"/>
      <c r="P14" s="609"/>
      <c r="Q14" s="610"/>
      <c r="R14" s="609"/>
      <c r="S14" s="610"/>
      <c r="T14" s="609"/>
      <c r="U14" s="610"/>
      <c r="V14" s="609"/>
      <c r="W14" s="610"/>
      <c r="X14" s="609"/>
      <c r="Y14" s="610"/>
      <c r="Z14" s="609"/>
      <c r="AA14" s="610"/>
      <c r="AB14" s="609"/>
      <c r="AC14" s="610"/>
      <c r="AD14" s="610"/>
      <c r="AE14" s="610"/>
      <c r="AF14" s="611"/>
      <c r="AG14" s="610"/>
      <c r="AH14" s="216" t="e">
        <f t="shared" si="2"/>
        <v>#REF!</v>
      </c>
      <c r="AI14" s="598"/>
      <c r="AK14" s="217">
        <v>7</v>
      </c>
      <c r="AL14" s="202" t="str">
        <f>+XXX6!I19</f>
        <v>Q</v>
      </c>
      <c r="AM14" s="203" t="str">
        <f>CONCATENATE(XXX6!K19,XXX6!L19,XXX6!M19)</f>
        <v>EqBF</v>
      </c>
      <c r="AN14" s="211" t="e">
        <f>T91</f>
        <v>#REF!</v>
      </c>
    </row>
    <row r="15" spans="1:40" ht="18" customHeight="1">
      <c r="A15" s="599">
        <v>4</v>
      </c>
      <c r="B15" s="205" t="e">
        <f>IF(#REF!="","",#REF!)</f>
        <v>#REF!</v>
      </c>
      <c r="C15" s="600"/>
      <c r="D15" s="601" t="e">
        <f>IF(#REF!="","",#REF!)</f>
        <v>#REF!</v>
      </c>
      <c r="E15" s="602" t="e">
        <f>IF(D15="","",VLOOKUP(D15,ser,2))</f>
        <v>#REF!</v>
      </c>
      <c r="F15" s="603"/>
      <c r="G15" s="206" t="e">
        <f>IF(B15="","",VLOOKUP(B15,[0]!LT,2))</f>
        <v>#REF!</v>
      </c>
      <c r="H15" s="206" t="e">
        <f>IF(B15="","",VLOOKUP(B15,[0]!LT,3))</f>
        <v>#REF!</v>
      </c>
      <c r="I15" s="207" t="e">
        <f>IF(B15="","",VLOOKUP(B15,[0]!LT,5))</f>
        <v>#REF!</v>
      </c>
      <c r="J15" s="206" t="e">
        <f>IF(B15="","",VLOOKUP(B15,[0]!LT,4))</f>
        <v>#REF!</v>
      </c>
      <c r="K15" s="600" t="e">
        <f>IF(J15=J16,J15,CONCATENATE(J15," / ",J16))</f>
        <v>#REF!</v>
      </c>
      <c r="L15" s="208" t="e">
        <f>IF(B15="","",VLOOKUP(B15,[0]!LT,8))</f>
        <v>#REF!</v>
      </c>
      <c r="M15" s="604" t="e">
        <f t="array" ref="M15">IF(I15:K15="","",SUM(I15+I16))</f>
        <v>#REF!</v>
      </c>
      <c r="N15" s="609" t="e">
        <f>IF(D15=$N$8,AI15,"")</f>
        <v>#REF!</v>
      </c>
      <c r="O15" s="610" t="e">
        <f>IF(D15=$O$8,AI15,"")</f>
        <v>#REF!</v>
      </c>
      <c r="P15" s="609" t="e">
        <f>IF(D15=$P$8,AI15,"")</f>
        <v>#REF!</v>
      </c>
      <c r="Q15" s="610" t="e">
        <f>IF(D15=$Q$8,AI15,"")</f>
        <v>#REF!</v>
      </c>
      <c r="R15" s="609" t="e">
        <f>IF(D15=$R$8,AI15,"")</f>
        <v>#REF!</v>
      </c>
      <c r="S15" s="610" t="e">
        <f>IF(D15=$S$8,AI15,"")</f>
        <v>#REF!</v>
      </c>
      <c r="T15" s="609" t="e">
        <f>IF(D15=$T$8,AI15,"")</f>
        <v>#REF!</v>
      </c>
      <c r="U15" s="610" t="e">
        <f>IF(D15=$U$8,AI15,"")</f>
        <v>#REF!</v>
      </c>
      <c r="V15" s="609" t="e">
        <f>IF(D15=$V$8,AI15,"")</f>
        <v>#REF!</v>
      </c>
      <c r="W15" s="610" t="e">
        <f>IF(D15=$W$8,AI15,"")</f>
        <v>#REF!</v>
      </c>
      <c r="X15" s="609" t="e">
        <f>IF(D15=$X$8,AI15,"")</f>
        <v>#REF!</v>
      </c>
      <c r="Y15" s="610" t="e">
        <f>IF(D15=$Y$8,AI15,"")</f>
        <v>#REF!</v>
      </c>
      <c r="Z15" s="609" t="e">
        <f>IF(D15=$Z$8,AI15,"")</f>
        <v>#REF!</v>
      </c>
      <c r="AA15" s="610" t="e">
        <f>IF(D15=$AA$8,AI15,"")</f>
        <v>#REF!</v>
      </c>
      <c r="AB15" s="609" t="e">
        <f>IF(D15=$AB$8,AI15,"")</f>
        <v>#REF!</v>
      </c>
      <c r="AC15" s="610" t="e">
        <f>IF(D15=$AC$8,AI15,"")</f>
        <v>#REF!</v>
      </c>
      <c r="AD15" s="610" t="e">
        <f>IF(D15=$AD$8,AI15,"")</f>
        <v>#REF!</v>
      </c>
      <c r="AE15" s="610" t="e">
        <f>IF(D15=$AE$8,AI15,"")</f>
        <v>#REF!</v>
      </c>
      <c r="AF15" s="611" t="e">
        <f>IF(D15=$AF$8,AI15,"")</f>
        <v>#REF!</v>
      </c>
      <c r="AG15" s="610" t="e">
        <f>IF(D15=$AG$8,AI15,"")</f>
        <v>#REF!</v>
      </c>
      <c r="AH15" s="216" t="e">
        <f t="shared" si="2"/>
        <v>#REF!</v>
      </c>
      <c r="AI15" s="598" t="e">
        <f t="array" ref="AI15">IF(AH15="","",SUM(AH15:AH16))</f>
        <v>#REF!</v>
      </c>
      <c r="AK15" s="210">
        <v>8</v>
      </c>
      <c r="AL15" s="202" t="str">
        <f>+XXX6!I20</f>
        <v>R</v>
      </c>
      <c r="AM15" s="203" t="str">
        <f>CONCATENATE(XXX6!K20,XXX6!L20,XXX6!M20)</f>
        <v>EqBG</v>
      </c>
      <c r="AN15" s="211" t="e">
        <f>U91</f>
        <v>#REF!</v>
      </c>
    </row>
    <row r="16" spans="1:40" ht="18" customHeight="1">
      <c r="A16" s="599"/>
      <c r="B16" s="212" t="e">
        <f>IF(#REF!="","",#REF!)</f>
        <v>#REF!</v>
      </c>
      <c r="C16" s="600"/>
      <c r="D16" s="601"/>
      <c r="E16" s="602"/>
      <c r="F16" s="603"/>
      <c r="G16" s="213" t="e">
        <f>IF(B16="","",VLOOKUP(B16,[0]!LT,2))</f>
        <v>#REF!</v>
      </c>
      <c r="H16" s="213" t="e">
        <f>IF(B16="","",VLOOKUP(B16,[0]!LT,3))</f>
        <v>#REF!</v>
      </c>
      <c r="I16" s="214" t="e">
        <f>IF(B16="","",VLOOKUP(B16,[0]!LT,5))</f>
        <v>#REF!</v>
      </c>
      <c r="J16" s="213" t="e">
        <f>IF(B16="","",VLOOKUP(B16,[0]!LT,4))</f>
        <v>#REF!</v>
      </c>
      <c r="K16" s="600"/>
      <c r="L16" s="224" t="e">
        <f>IF(B16="","",VLOOKUP(B16,[0]!LT,8))</f>
        <v>#REF!</v>
      </c>
      <c r="M16" s="604"/>
      <c r="N16" s="609"/>
      <c r="O16" s="610"/>
      <c r="P16" s="609"/>
      <c r="Q16" s="610"/>
      <c r="R16" s="609"/>
      <c r="S16" s="610"/>
      <c r="T16" s="609"/>
      <c r="U16" s="610"/>
      <c r="V16" s="609"/>
      <c r="W16" s="610"/>
      <c r="X16" s="609"/>
      <c r="Y16" s="610"/>
      <c r="Z16" s="609"/>
      <c r="AA16" s="610"/>
      <c r="AB16" s="609"/>
      <c r="AC16" s="610"/>
      <c r="AD16" s="610"/>
      <c r="AE16" s="610"/>
      <c r="AF16" s="611"/>
      <c r="AG16" s="610"/>
      <c r="AH16" s="216" t="e">
        <f t="shared" si="2"/>
        <v>#REF!</v>
      </c>
      <c r="AI16" s="598"/>
      <c r="AK16" s="217">
        <v>9</v>
      </c>
      <c r="AL16" s="202" t="str">
        <f>+XXX6!I21</f>
        <v>S</v>
      </c>
      <c r="AM16" s="203" t="str">
        <f>CONCATENATE(XXX6!K21,XXX6!L21,XXX6!M21)</f>
        <v>EqPF</v>
      </c>
      <c r="AN16" s="211" t="e">
        <f>V91</f>
        <v>#REF!</v>
      </c>
    </row>
    <row r="17" spans="1:40" ht="18" customHeight="1">
      <c r="A17" s="599">
        <v>5</v>
      </c>
      <c r="B17" s="205" t="e">
        <f>IF(#REF!="","",#REF!)</f>
        <v>#REF!</v>
      </c>
      <c r="C17" s="600"/>
      <c r="D17" s="601" t="e">
        <f>IF(#REF!="","",#REF!)</f>
        <v>#REF!</v>
      </c>
      <c r="E17" s="602" t="e">
        <f>IF(D17="","",VLOOKUP(D17,ser,2))</f>
        <v>#REF!</v>
      </c>
      <c r="F17" s="603"/>
      <c r="G17" s="206" t="e">
        <f>IF(B17="","",VLOOKUP(B17,[0]!LT,2))</f>
        <v>#REF!</v>
      </c>
      <c r="H17" s="206" t="e">
        <f>IF(B17="","",VLOOKUP(B17,[0]!LT,3))</f>
        <v>#REF!</v>
      </c>
      <c r="I17" s="207" t="e">
        <f>IF(B17="","",VLOOKUP(B17,[0]!LT,5))</f>
        <v>#REF!</v>
      </c>
      <c r="J17" s="206" t="e">
        <f>IF(B17="","",VLOOKUP(B17,[0]!LT,4))</f>
        <v>#REF!</v>
      </c>
      <c r="K17" s="600" t="e">
        <f>IF(J17=J18,J17,CONCATENATE(J17," / ",J18))</f>
        <v>#REF!</v>
      </c>
      <c r="L17" s="208" t="e">
        <f>IF(B17="","",VLOOKUP(B17,[0]!LT,8))</f>
        <v>#REF!</v>
      </c>
      <c r="M17" s="604" t="e">
        <f t="array" ref="M17">IF(I17:K17="","",SUM(I17+I18))</f>
        <v>#REF!</v>
      </c>
      <c r="N17" s="609" t="e">
        <f>IF(D17=$N$8,AI17,"")</f>
        <v>#REF!</v>
      </c>
      <c r="O17" s="610" t="e">
        <f>IF(D17=$O$8,AI17,"")</f>
        <v>#REF!</v>
      </c>
      <c r="P17" s="609" t="e">
        <f>IF(D17=$P$8,AI17,"")</f>
        <v>#REF!</v>
      </c>
      <c r="Q17" s="610" t="e">
        <f>IF(D17=$Q$8,AI17,"")</f>
        <v>#REF!</v>
      </c>
      <c r="R17" s="609" t="e">
        <f>IF(D17=$R$8,AI17,"")</f>
        <v>#REF!</v>
      </c>
      <c r="S17" s="610" t="e">
        <f>IF(D17=$S$8,AI17,"")</f>
        <v>#REF!</v>
      </c>
      <c r="T17" s="609" t="e">
        <f>IF(D17=$T$8,AI17,"")</f>
        <v>#REF!</v>
      </c>
      <c r="U17" s="610" t="e">
        <f>IF(D17=$U$8,AI17,"")</f>
        <v>#REF!</v>
      </c>
      <c r="V17" s="609" t="e">
        <f>IF(D17=$V$8,AI17,"")</f>
        <v>#REF!</v>
      </c>
      <c r="W17" s="610" t="e">
        <f>IF(D17=$W$8,AI17,"")</f>
        <v>#REF!</v>
      </c>
      <c r="X17" s="609" t="e">
        <f>IF(D17=$X$8,AI17,"")</f>
        <v>#REF!</v>
      </c>
      <c r="Y17" s="610" t="e">
        <f>IF(D17=$Y$8,AI17,"")</f>
        <v>#REF!</v>
      </c>
      <c r="Z17" s="609" t="e">
        <f>IF(D17=$Z$8,AI17,"")</f>
        <v>#REF!</v>
      </c>
      <c r="AA17" s="610" t="e">
        <f>IF(D17=$AA$8,AI17,"")</f>
        <v>#REF!</v>
      </c>
      <c r="AB17" s="609" t="e">
        <f>IF(D17=$AB$8,AI17,"")</f>
        <v>#REF!</v>
      </c>
      <c r="AC17" s="610" t="e">
        <f>IF(D17=$AC$8,AI17,"")</f>
        <v>#REF!</v>
      </c>
      <c r="AD17" s="610" t="e">
        <f>IF(D17=$AD$8,AI17,"")</f>
        <v>#REF!</v>
      </c>
      <c r="AE17" s="610" t="e">
        <f>IF(D17=$AE$8,AI17,"")</f>
        <v>#REF!</v>
      </c>
      <c r="AF17" s="611" t="e">
        <f>IF(D17=$AF$8,AI17,"")</f>
        <v>#REF!</v>
      </c>
      <c r="AG17" s="610" t="e">
        <f>IF(D17=$AG$8,AI17,"")</f>
        <v>#REF!</v>
      </c>
      <c r="AH17" s="216" t="e">
        <f t="shared" si="2"/>
        <v>#REF!</v>
      </c>
      <c r="AI17" s="598" t="e">
        <f t="array" ref="AI17">IF(AH17="","",SUM(AH17:AH18))</f>
        <v>#REF!</v>
      </c>
      <c r="AK17" s="210">
        <v>10</v>
      </c>
      <c r="AL17" s="202" t="str">
        <f>+XXX6!I22</f>
        <v>T</v>
      </c>
      <c r="AM17" s="203" t="str">
        <f>CONCATENATE(XXX6!K22,XXX6!L22,XXX6!M22)</f>
        <v>EqPG</v>
      </c>
      <c r="AN17" s="211" t="e">
        <f>W91</f>
        <v>#REF!</v>
      </c>
    </row>
    <row r="18" spans="1:40" ht="18" customHeight="1">
      <c r="A18" s="599"/>
      <c r="B18" s="212" t="e">
        <f>IF(#REF!="","",#REF!)</f>
        <v>#REF!</v>
      </c>
      <c r="C18" s="600"/>
      <c r="D18" s="601"/>
      <c r="E18" s="602"/>
      <c r="F18" s="603"/>
      <c r="G18" s="213" t="e">
        <f>IF(B18="","",VLOOKUP(B18,[0]!LT,2))</f>
        <v>#REF!</v>
      </c>
      <c r="H18" s="213" t="e">
        <f>IF(B18="","",VLOOKUP(B18,[0]!LT,3))</f>
        <v>#REF!</v>
      </c>
      <c r="I18" s="214" t="e">
        <f>IF(B18="","",VLOOKUP(B18,[0]!LT,5))</f>
        <v>#REF!</v>
      </c>
      <c r="J18" s="213" t="e">
        <f>IF(B18="","",VLOOKUP(B18,[0]!LT,4))</f>
        <v>#REF!</v>
      </c>
      <c r="K18" s="600"/>
      <c r="L18" s="224" t="e">
        <f>IF(B18="","",VLOOKUP(B18,[0]!LT,8))</f>
        <v>#REF!</v>
      </c>
      <c r="M18" s="604"/>
      <c r="N18" s="609"/>
      <c r="O18" s="610"/>
      <c r="P18" s="609"/>
      <c r="Q18" s="610"/>
      <c r="R18" s="609"/>
      <c r="S18" s="610"/>
      <c r="T18" s="609"/>
      <c r="U18" s="610"/>
      <c r="V18" s="609"/>
      <c r="W18" s="610"/>
      <c r="X18" s="609"/>
      <c r="Y18" s="610"/>
      <c r="Z18" s="609"/>
      <c r="AA18" s="610"/>
      <c r="AB18" s="609"/>
      <c r="AC18" s="610"/>
      <c r="AD18" s="610"/>
      <c r="AE18" s="610"/>
      <c r="AF18" s="611"/>
      <c r="AG18" s="610"/>
      <c r="AH18" s="216" t="e">
        <f t="shared" si="2"/>
        <v>#REF!</v>
      </c>
      <c r="AI18" s="598"/>
      <c r="AK18" s="217">
        <v>11</v>
      </c>
      <c r="AL18" s="202" t="str">
        <f>+XXX6!I23</f>
        <v>U</v>
      </c>
      <c r="AM18" s="203" t="str">
        <f>CONCATENATE(XXX6!K23,XXX6!L23,XXX6!M23)</f>
        <v>DXJ</v>
      </c>
      <c r="AN18" s="211" t="e">
        <f>X91</f>
        <v>#REF!</v>
      </c>
    </row>
    <row r="19" spans="1:40" ht="18" customHeight="1">
      <c r="A19" s="599">
        <v>6</v>
      </c>
      <c r="B19" s="205" t="e">
        <f>IF(#REF!="","",#REF!)</f>
        <v>#REF!</v>
      </c>
      <c r="C19" s="600"/>
      <c r="D19" s="601" t="e">
        <f>IF(#REF!="","",#REF!)</f>
        <v>#REF!</v>
      </c>
      <c r="E19" s="602" t="e">
        <f>IF(D19="","",VLOOKUP(D19,ser,2))</f>
        <v>#REF!</v>
      </c>
      <c r="F19" s="603"/>
      <c r="G19" s="218" t="e">
        <f>IF(B19="","",VLOOKUP(B19,[0]!LT,2))</f>
        <v>#REF!</v>
      </c>
      <c r="H19" s="218" t="e">
        <f>IF(B19="","",VLOOKUP(B19,[0]!LT,3))</f>
        <v>#REF!</v>
      </c>
      <c r="I19" s="219" t="e">
        <f>IF(B19="","",VLOOKUP(B19,[0]!LT,5))</f>
        <v>#REF!</v>
      </c>
      <c r="J19" s="218" t="e">
        <f>IF(B19="","",VLOOKUP(B19,[0]!LT,4))</f>
        <v>#REF!</v>
      </c>
      <c r="K19" s="607" t="e">
        <f>IF(J19=J20,J19,CONCATENATE(J19," / ",J20))</f>
        <v>#REF!</v>
      </c>
      <c r="L19" s="220" t="e">
        <f>IF(B19="","",VLOOKUP(B19,[0]!LT,8))</f>
        <v>#REF!</v>
      </c>
      <c r="M19" s="608" t="e">
        <f t="array" ref="M19">IF(I19:K19="","",SUM(I19+I20))</f>
        <v>#REF!</v>
      </c>
      <c r="N19" s="609" t="e">
        <f>IF(D19=$N$8,AI19,"")</f>
        <v>#REF!</v>
      </c>
      <c r="O19" s="610" t="e">
        <f>IF(D19=$O$8,AI19,"")</f>
        <v>#REF!</v>
      </c>
      <c r="P19" s="609" t="e">
        <f>IF(D19=$P$8,AI19,"")</f>
        <v>#REF!</v>
      </c>
      <c r="Q19" s="610" t="e">
        <f>IF(D19=$Q$8,AI19,"")</f>
        <v>#REF!</v>
      </c>
      <c r="R19" s="609" t="e">
        <f>IF(D19=$R$8,AI19,"")</f>
        <v>#REF!</v>
      </c>
      <c r="S19" s="610" t="e">
        <f>IF(D19=$S$8,AI19,"")</f>
        <v>#REF!</v>
      </c>
      <c r="T19" s="609" t="e">
        <f>IF(D19=$T$8,AI19,"")</f>
        <v>#REF!</v>
      </c>
      <c r="U19" s="610" t="e">
        <f>IF(D19=$U$8,AI19,"")</f>
        <v>#REF!</v>
      </c>
      <c r="V19" s="609" t="e">
        <f>IF(D19=$V$8,AI19,"")</f>
        <v>#REF!</v>
      </c>
      <c r="W19" s="610" t="e">
        <f>IF(D19=$W$8,AI19,"")</f>
        <v>#REF!</v>
      </c>
      <c r="X19" s="609" t="e">
        <f>IF(D19=$X$8,AI19,"")</f>
        <v>#REF!</v>
      </c>
      <c r="Y19" s="610" t="e">
        <f>IF(D19=$Y$8,AI19,"")</f>
        <v>#REF!</v>
      </c>
      <c r="Z19" s="609" t="e">
        <f>IF(D19=$Z$8,AI19,"")</f>
        <v>#REF!</v>
      </c>
      <c r="AA19" s="610" t="e">
        <f>IF(D19=$AA$8,AI19,"")</f>
        <v>#REF!</v>
      </c>
      <c r="AB19" s="609" t="e">
        <f>IF(D19=$AB$8,AI19,"")</f>
        <v>#REF!</v>
      </c>
      <c r="AC19" s="610" t="e">
        <f>IF(D19=$AC$8,AI19,"")</f>
        <v>#REF!</v>
      </c>
      <c r="AD19" s="610" t="e">
        <f>IF(D19=$AD$8,AI19,"")</f>
        <v>#REF!</v>
      </c>
      <c r="AE19" s="610" t="e">
        <f>IF(D19=$AE$8,AI19,"")</f>
        <v>#REF!</v>
      </c>
      <c r="AF19" s="611" t="e">
        <f>IF(D19=$AF$8,AI19,"")</f>
        <v>#REF!</v>
      </c>
      <c r="AG19" s="610" t="e">
        <f>IF(D19=$AG$8,AI19,"")</f>
        <v>#REF!</v>
      </c>
      <c r="AH19" s="216" t="e">
        <f t="shared" si="2"/>
        <v>#REF!</v>
      </c>
      <c r="AI19" s="598" t="e">
        <f t="array" ref="AI19">IF(AH19="","",SUM(AH19:AH20))</f>
        <v>#REF!</v>
      </c>
      <c r="AK19" s="210">
        <v>12</v>
      </c>
      <c r="AL19" s="202" t="str">
        <f>+XXX6!I24</f>
        <v>V</v>
      </c>
      <c r="AM19" s="203" t="str">
        <f>CONCATENATE(XXX6!K24,XXX6!L24,XXX6!M24)</f>
        <v>DXC</v>
      </c>
      <c r="AN19" s="211" t="e">
        <f>Y91</f>
        <v>#REF!</v>
      </c>
    </row>
    <row r="20" spans="1:40" ht="18" customHeight="1">
      <c r="A20" s="599"/>
      <c r="B20" s="212" t="e">
        <f>IF(#REF!="","",#REF!)</f>
        <v>#REF!</v>
      </c>
      <c r="C20" s="600"/>
      <c r="D20" s="601"/>
      <c r="E20" s="602"/>
      <c r="F20" s="603"/>
      <c r="G20" s="213" t="e">
        <f>IF(B20="","",VLOOKUP(B20,[0]!LT,2))</f>
        <v>#REF!</v>
      </c>
      <c r="H20" s="213" t="e">
        <f>IF(B20="","",VLOOKUP(B20,[0]!LT,3))</f>
        <v>#REF!</v>
      </c>
      <c r="I20" s="214" t="e">
        <f>IF(B20="","",VLOOKUP(B20,[0]!LT,5))</f>
        <v>#REF!</v>
      </c>
      <c r="J20" s="213" t="e">
        <f>IF(B20="","",VLOOKUP(B20,[0]!LT,4))</f>
        <v>#REF!</v>
      </c>
      <c r="K20" s="607"/>
      <c r="L20" s="220" t="e">
        <f>IF(B20="","",VLOOKUP(B20,[0]!LT,8))</f>
        <v>#REF!</v>
      </c>
      <c r="M20" s="608"/>
      <c r="N20" s="609"/>
      <c r="O20" s="610"/>
      <c r="P20" s="609"/>
      <c r="Q20" s="610"/>
      <c r="R20" s="609"/>
      <c r="S20" s="610"/>
      <c r="T20" s="609"/>
      <c r="U20" s="610"/>
      <c r="V20" s="609"/>
      <c r="W20" s="610"/>
      <c r="X20" s="609"/>
      <c r="Y20" s="610"/>
      <c r="Z20" s="609"/>
      <c r="AA20" s="610"/>
      <c r="AB20" s="609"/>
      <c r="AC20" s="610"/>
      <c r="AD20" s="610"/>
      <c r="AE20" s="610"/>
      <c r="AF20" s="611"/>
      <c r="AG20" s="610"/>
      <c r="AH20" s="216" t="e">
        <f t="shared" si="2"/>
        <v>#REF!</v>
      </c>
      <c r="AI20" s="598"/>
      <c r="AK20" s="217">
        <v>13</v>
      </c>
      <c r="AL20" s="202" t="str">
        <f>+XXX6!I25</f>
        <v>W</v>
      </c>
      <c r="AM20" s="203" t="str">
        <f>CONCATENATE(XXX6!K25,XXX6!L25,XXX6!M25)</f>
        <v>DXM</v>
      </c>
      <c r="AN20" s="211" t="e">
        <f>Z91</f>
        <v>#REF!</v>
      </c>
    </row>
    <row r="21" spans="1:40" ht="18" customHeight="1">
      <c r="A21" s="599">
        <v>7</v>
      </c>
      <c r="B21" s="205" t="e">
        <f>IF(#REF!="","",#REF!)</f>
        <v>#REF!</v>
      </c>
      <c r="C21" s="600"/>
      <c r="D21" s="601" t="e">
        <f>IF(#REF!="","",#REF!)</f>
        <v>#REF!</v>
      </c>
      <c r="E21" s="602" t="e">
        <f>IF(D21="","",VLOOKUP(D21,ser,2))</f>
        <v>#REF!</v>
      </c>
      <c r="F21" s="603"/>
      <c r="G21" s="206" t="e">
        <f>IF(B21="","",VLOOKUP(B21,[0]!LT,2))</f>
        <v>#REF!</v>
      </c>
      <c r="H21" s="206" t="e">
        <f>IF(B21="","",VLOOKUP(B21,[0]!LT,3))</f>
        <v>#REF!</v>
      </c>
      <c r="I21" s="207" t="e">
        <f>IF(B21="","",VLOOKUP(B21,[0]!LT,5))</f>
        <v>#REF!</v>
      </c>
      <c r="J21" s="206" t="e">
        <f>IF(B21="","",VLOOKUP(B21,[0]!LT,4))</f>
        <v>#REF!</v>
      </c>
      <c r="K21" s="605" t="e">
        <f>IF(J21=J22,J21,CONCATENATE(J21," / ",J22))</f>
        <v>#REF!</v>
      </c>
      <c r="L21" s="208" t="e">
        <f>IF(B21="","",VLOOKUP(B21,[0]!LT,8))</f>
        <v>#REF!</v>
      </c>
      <c r="M21" s="606" t="e">
        <f t="array" ref="M21">IF(I21:K21="","",SUM(I21+I22))</f>
        <v>#REF!</v>
      </c>
      <c r="N21" s="609" t="e">
        <f>IF(D21=$N$8,AI21,"")</f>
        <v>#REF!</v>
      </c>
      <c r="O21" s="610" t="e">
        <f>IF(D21=$O$8,AI21,"")</f>
        <v>#REF!</v>
      </c>
      <c r="P21" s="609" t="e">
        <f>IF(D21=$P$8,AI21,"")</f>
        <v>#REF!</v>
      </c>
      <c r="Q21" s="610" t="e">
        <f>IF(D21=$Q$8,AI21,"")</f>
        <v>#REF!</v>
      </c>
      <c r="R21" s="609" t="e">
        <f>IF(D21=$R$8,AI21,"")</f>
        <v>#REF!</v>
      </c>
      <c r="S21" s="610" t="e">
        <f>IF(D21=$S$8,AI21,"")</f>
        <v>#REF!</v>
      </c>
      <c r="T21" s="609" t="e">
        <f>IF(D21=$T$8,AI21,"")</f>
        <v>#REF!</v>
      </c>
      <c r="U21" s="610" t="e">
        <f>IF(D21=$U$8,AI21,"")</f>
        <v>#REF!</v>
      </c>
      <c r="V21" s="609" t="e">
        <f>IF(D21=$V$8,AI21,"")</f>
        <v>#REF!</v>
      </c>
      <c r="W21" s="610" t="e">
        <f>IF(D21=$W$8,AI21,"")</f>
        <v>#REF!</v>
      </c>
      <c r="X21" s="609" t="e">
        <f>IF(D21=$X$8,AI21,"")</f>
        <v>#REF!</v>
      </c>
      <c r="Y21" s="610" t="e">
        <f>IF(D21=$Y$8,AI21,"")</f>
        <v>#REF!</v>
      </c>
      <c r="Z21" s="609" t="e">
        <f>IF(D21=$Z$8,AI21,"")</f>
        <v>#REF!</v>
      </c>
      <c r="AA21" s="610" t="e">
        <f>IF(D21=$AA$8,AI21,"")</f>
        <v>#REF!</v>
      </c>
      <c r="AB21" s="609" t="e">
        <f>IF(D21=$AB$8,AI21,"")</f>
        <v>#REF!</v>
      </c>
      <c r="AC21" s="610" t="e">
        <f>IF(D21=$AC$8,AI21,"")</f>
        <v>#REF!</v>
      </c>
      <c r="AD21" s="610" t="e">
        <f>IF(D21=$AD$8,AI21,"")</f>
        <v>#REF!</v>
      </c>
      <c r="AE21" s="610" t="e">
        <f>IF(D21=$AE$8,AI21,"")</f>
        <v>#REF!</v>
      </c>
      <c r="AF21" s="611" t="e">
        <f>IF(D21=$AF$8,AI21,"")</f>
        <v>#REF!</v>
      </c>
      <c r="AG21" s="610" t="e">
        <f>IF(D21=$AG$8,AI21,"")</f>
        <v>#REF!</v>
      </c>
      <c r="AH21" s="216" t="e">
        <f t="shared" si="2"/>
        <v>#REF!</v>
      </c>
      <c r="AI21" s="598" t="e">
        <f t="array" ref="AI21">IF(AH21="","",SUM(AH21:AH22))</f>
        <v>#REF!</v>
      </c>
      <c r="AK21" s="210">
        <v>14</v>
      </c>
      <c r="AL21" s="202" t="str">
        <f>+XXX6!I26</f>
        <v>X</v>
      </c>
      <c r="AM21" s="203" t="str">
        <f>CONCATENATE(XXX6!K26,XXX6!L26,XXX6!M26)</f>
        <v>DXB</v>
      </c>
      <c r="AN21" s="211" t="e">
        <f>AA91</f>
        <v>#REF!</v>
      </c>
    </row>
    <row r="22" spans="1:40" ht="18" customHeight="1">
      <c r="A22" s="599"/>
      <c r="B22" s="212" t="e">
        <f>IF(#REF!="","",#REF!)</f>
        <v>#REF!</v>
      </c>
      <c r="C22" s="600"/>
      <c r="D22" s="601"/>
      <c r="E22" s="602"/>
      <c r="F22" s="603"/>
      <c r="G22" s="221" t="e">
        <f>IF(B22="","",VLOOKUP(B22,[0]!LT,2))</f>
        <v>#REF!</v>
      </c>
      <c r="H22" s="221" t="e">
        <f>IF(B22="","",VLOOKUP(B22,[0]!LT,3))</f>
        <v>#REF!</v>
      </c>
      <c r="I22" s="222" t="e">
        <f>IF(B22="","",VLOOKUP(B22,[0]!LT,5))</f>
        <v>#REF!</v>
      </c>
      <c r="J22" s="221" t="e">
        <f>IF(B22="","",VLOOKUP(B22,[0]!LT,4))</f>
        <v>#REF!</v>
      </c>
      <c r="K22" s="605"/>
      <c r="L22" s="223" t="e">
        <f>IF(B22="","",VLOOKUP(B22,[0]!LT,8))</f>
        <v>#REF!</v>
      </c>
      <c r="M22" s="606"/>
      <c r="N22" s="609"/>
      <c r="O22" s="610"/>
      <c r="P22" s="609"/>
      <c r="Q22" s="610"/>
      <c r="R22" s="609"/>
      <c r="S22" s="610"/>
      <c r="T22" s="609"/>
      <c r="U22" s="610"/>
      <c r="V22" s="609"/>
      <c r="W22" s="610"/>
      <c r="X22" s="609"/>
      <c r="Y22" s="610"/>
      <c r="Z22" s="609"/>
      <c r="AA22" s="610"/>
      <c r="AB22" s="609"/>
      <c r="AC22" s="610"/>
      <c r="AD22" s="610"/>
      <c r="AE22" s="610"/>
      <c r="AF22" s="611"/>
      <c r="AG22" s="610"/>
      <c r="AH22" s="216" t="e">
        <f t="shared" si="2"/>
        <v>#REF!</v>
      </c>
      <c r="AI22" s="598"/>
      <c r="AK22" s="217">
        <v>15</v>
      </c>
      <c r="AL22" s="202" t="str">
        <f>+XXX6!I27</f>
        <v>Y</v>
      </c>
      <c r="AM22" s="203" t="str">
        <f>CONCATENATE(XXX6!K27,XXX6!L27,XXX6!M27)</f>
        <v>DXP</v>
      </c>
      <c r="AN22" s="211" t="e">
        <f>AB91</f>
        <v>#REF!</v>
      </c>
    </row>
    <row r="23" spans="1:40" ht="18" customHeight="1">
      <c r="A23" s="599">
        <v>8</v>
      </c>
      <c r="B23" s="205" t="e">
        <f>IF(#REF!="","",#REF!)</f>
        <v>#REF!</v>
      </c>
      <c r="C23" s="600"/>
      <c r="D23" s="601" t="e">
        <f>IF(#REF!="","",#REF!)</f>
        <v>#REF!</v>
      </c>
      <c r="E23" s="602" t="e">
        <f>IF(D23="","",VLOOKUP(D23,ser,2))</f>
        <v>#REF!</v>
      </c>
      <c r="F23" s="603"/>
      <c r="G23" s="206" t="e">
        <f>IF(B23="","",VLOOKUP(B23,[0]!LT,2))</f>
        <v>#REF!</v>
      </c>
      <c r="H23" s="206" t="e">
        <f>IF(B23="","",VLOOKUP(B23,[0]!LT,3))</f>
        <v>#REF!</v>
      </c>
      <c r="I23" s="207" t="e">
        <f>IF(B23="","",VLOOKUP(B23,[0]!LT,5))</f>
        <v>#REF!</v>
      </c>
      <c r="J23" s="206" t="e">
        <f>IF(B23="","",VLOOKUP(B23,[0]!LT,4))</f>
        <v>#REF!</v>
      </c>
      <c r="K23" s="600" t="e">
        <f>IF(J23=J24,J23,CONCATENATE(J23," / ",J24))</f>
        <v>#REF!</v>
      </c>
      <c r="L23" s="208" t="e">
        <f>IF(B23="","",VLOOKUP(B23,[0]!LT,8))</f>
        <v>#REF!</v>
      </c>
      <c r="M23" s="604" t="e">
        <f t="array" ref="M23">IF(I23:K23="","",SUM(I23+I24))</f>
        <v>#REF!</v>
      </c>
      <c r="N23" s="609" t="e">
        <f>IF(D23=$N$8,AI23,"")</f>
        <v>#REF!</v>
      </c>
      <c r="O23" s="610" t="e">
        <f>IF(D23=$O$8,AI23,"")</f>
        <v>#REF!</v>
      </c>
      <c r="P23" s="609" t="e">
        <f>IF(D23=$P$8,AI23,"")</f>
        <v>#REF!</v>
      </c>
      <c r="Q23" s="610" t="e">
        <f>IF(D23=$Q$8,AI23,"")</f>
        <v>#REF!</v>
      </c>
      <c r="R23" s="609" t="e">
        <f>IF(D23=$R$8,AI23,"")</f>
        <v>#REF!</v>
      </c>
      <c r="S23" s="610" t="e">
        <f>IF(D23=$S$8,AI23,"")</f>
        <v>#REF!</v>
      </c>
      <c r="T23" s="609" t="e">
        <f>IF(D23=$T$8,AI23,"")</f>
        <v>#REF!</v>
      </c>
      <c r="U23" s="610" t="e">
        <f>IF(D23=$U$8,AI23,"")</f>
        <v>#REF!</v>
      </c>
      <c r="V23" s="609" t="e">
        <f>IF(D23=$V$8,AI23,"")</f>
        <v>#REF!</v>
      </c>
      <c r="W23" s="610" t="e">
        <f>IF(D23=$W$8,AI23,"")</f>
        <v>#REF!</v>
      </c>
      <c r="X23" s="609" t="e">
        <f>IF(D23=$X$8,AI23,"")</f>
        <v>#REF!</v>
      </c>
      <c r="Y23" s="610" t="e">
        <f>IF(D23=$Y$8,AI23,"")</f>
        <v>#REF!</v>
      </c>
      <c r="Z23" s="609" t="e">
        <f>IF(D23=$Z$8,AI23,"")</f>
        <v>#REF!</v>
      </c>
      <c r="AA23" s="610" t="e">
        <f>IF(D23=$AA$8,AI23,"")</f>
        <v>#REF!</v>
      </c>
      <c r="AB23" s="609" t="e">
        <f>IF(D23=$AB$8,AI23,"")</f>
        <v>#REF!</v>
      </c>
      <c r="AC23" s="610" t="e">
        <f>IF(D23=$AC$8,AI23,"")</f>
        <v>#REF!</v>
      </c>
      <c r="AD23" s="610" t="e">
        <f>IF(D23=$AD$8,AI23,"")</f>
        <v>#REF!</v>
      </c>
      <c r="AE23" s="610" t="e">
        <f>IF(D23=$AE$8,AI23,"")</f>
        <v>#REF!</v>
      </c>
      <c r="AF23" s="611" t="e">
        <f>IF(D23=$AF$8,AI23,"")</f>
        <v>#REF!</v>
      </c>
      <c r="AG23" s="610" t="e">
        <f>IF(D23=$AG$8,AI23,"")</f>
        <v>#REF!</v>
      </c>
      <c r="AH23" s="216" t="e">
        <f t="shared" si="2"/>
        <v>#REF!</v>
      </c>
      <c r="AI23" s="598" t="e">
        <f t="array" ref="AI23">IF(AH23="","",SUM(AH23:AH24))</f>
        <v>#REF!</v>
      </c>
      <c r="AK23" s="210">
        <v>16</v>
      </c>
      <c r="AL23" s="202">
        <f>+XXX6!I28</f>
        <v>0</v>
      </c>
      <c r="AM23" s="203">
        <f>+XXX6!L28</f>
        <v>0</v>
      </c>
      <c r="AN23" s="211" t="e">
        <f>AC91</f>
        <v>#REF!</v>
      </c>
    </row>
    <row r="24" spans="1:40" ht="18" customHeight="1">
      <c r="A24" s="599"/>
      <c r="B24" s="212" t="e">
        <f>IF(#REF!="","",#REF!)</f>
        <v>#REF!</v>
      </c>
      <c r="C24" s="600"/>
      <c r="D24" s="601"/>
      <c r="E24" s="602"/>
      <c r="F24" s="603"/>
      <c r="G24" s="213" t="e">
        <f>IF(B24="","",VLOOKUP(B24,[0]!LT,2))</f>
        <v>#REF!</v>
      </c>
      <c r="H24" s="213" t="e">
        <f>IF(B24="","",VLOOKUP(B24,[0]!LT,3))</f>
        <v>#REF!</v>
      </c>
      <c r="I24" s="214" t="e">
        <f>IF(B24="","",VLOOKUP(B24,[0]!LT,5))</f>
        <v>#REF!</v>
      </c>
      <c r="J24" s="213" t="e">
        <f>IF(B24="","",VLOOKUP(B24,[0]!LT,4))</f>
        <v>#REF!</v>
      </c>
      <c r="K24" s="600"/>
      <c r="L24" s="224" t="e">
        <f>IF(B24="","",VLOOKUP(B24,[0]!LT,8))</f>
        <v>#REF!</v>
      </c>
      <c r="M24" s="604"/>
      <c r="N24" s="609"/>
      <c r="O24" s="610"/>
      <c r="P24" s="609"/>
      <c r="Q24" s="610"/>
      <c r="R24" s="609"/>
      <c r="S24" s="610"/>
      <c r="T24" s="609"/>
      <c r="U24" s="610"/>
      <c r="V24" s="609"/>
      <c r="W24" s="610"/>
      <c r="X24" s="609"/>
      <c r="Y24" s="610"/>
      <c r="Z24" s="609"/>
      <c r="AA24" s="610"/>
      <c r="AB24" s="609"/>
      <c r="AC24" s="610"/>
      <c r="AD24" s="610"/>
      <c r="AE24" s="610"/>
      <c r="AF24" s="611"/>
      <c r="AG24" s="610"/>
      <c r="AH24" s="216" t="e">
        <f t="shared" si="2"/>
        <v>#REF!</v>
      </c>
      <c r="AI24" s="598"/>
      <c r="AK24" s="217">
        <v>17</v>
      </c>
      <c r="AL24" s="202">
        <f>+XXX6!I29</f>
        <v>0</v>
      </c>
      <c r="AM24" s="203">
        <f>+XXX6!L29</f>
        <v>0</v>
      </c>
      <c r="AN24" s="211" t="e">
        <f>AD91</f>
        <v>#REF!</v>
      </c>
    </row>
    <row r="25" spans="1:40" ht="18" customHeight="1">
      <c r="A25" s="599">
        <v>9</v>
      </c>
      <c r="B25" s="205" t="e">
        <f>IF(#REF!="","",#REF!)</f>
        <v>#REF!</v>
      </c>
      <c r="C25" s="600"/>
      <c r="D25" s="601" t="e">
        <f>IF(#REF!="","",#REF!)</f>
        <v>#REF!</v>
      </c>
      <c r="E25" s="602" t="e">
        <f>IF(D25="","",VLOOKUP(D25,ser,2))</f>
        <v>#REF!</v>
      </c>
      <c r="F25" s="603"/>
      <c r="G25" s="206" t="e">
        <f>IF(B25="","",VLOOKUP(B25,[0]!LT,2))</f>
        <v>#REF!</v>
      </c>
      <c r="H25" s="206" t="e">
        <f>IF(B25="","",VLOOKUP(B25,[0]!LT,3))</f>
        <v>#REF!</v>
      </c>
      <c r="I25" s="207" t="e">
        <f>IF(B25="","",VLOOKUP(B25,[0]!LT,5))</f>
        <v>#REF!</v>
      </c>
      <c r="J25" s="206" t="e">
        <f>IF(B25="","",VLOOKUP(B25,[0]!LT,4))</f>
        <v>#REF!</v>
      </c>
      <c r="K25" s="600" t="e">
        <f>IF(J25=J26,J25,CONCATENATE(J25," / ",J26))</f>
        <v>#REF!</v>
      </c>
      <c r="L25" s="208" t="e">
        <f>IF(B25="","",VLOOKUP(B25,[0]!LT,8))</f>
        <v>#REF!</v>
      </c>
      <c r="M25" s="604" t="e">
        <f t="array" ref="M25">IF(I25:K25="","",SUM(I25+I26))</f>
        <v>#REF!</v>
      </c>
      <c r="N25" s="609" t="e">
        <f>IF(D25=$N$8,AI25,"")</f>
        <v>#REF!</v>
      </c>
      <c r="O25" s="610" t="e">
        <f>IF(D25=$O$8,AI25,"")</f>
        <v>#REF!</v>
      </c>
      <c r="P25" s="609" t="e">
        <f>IF(D25=$P$8,AI25,"")</f>
        <v>#REF!</v>
      </c>
      <c r="Q25" s="610" t="e">
        <f>IF(D25=$Q$8,AI25,"")</f>
        <v>#REF!</v>
      </c>
      <c r="R25" s="609" t="e">
        <f>IF(D25=$R$8,AI25,"")</f>
        <v>#REF!</v>
      </c>
      <c r="S25" s="610" t="e">
        <f>IF(D25=$S$8,AI25,"")</f>
        <v>#REF!</v>
      </c>
      <c r="T25" s="609" t="e">
        <f>IF(D25=$T$8,AI25,"")</f>
        <v>#REF!</v>
      </c>
      <c r="U25" s="610" t="e">
        <f>IF(D25=$U$8,AI25,"")</f>
        <v>#REF!</v>
      </c>
      <c r="V25" s="609" t="e">
        <f>IF(D25=$V$8,AI25,"")</f>
        <v>#REF!</v>
      </c>
      <c r="W25" s="610" t="e">
        <f>IF(D25=$W$8,AI25,"")</f>
        <v>#REF!</v>
      </c>
      <c r="X25" s="609" t="e">
        <f>IF(D25=$X$8,AI25,"")</f>
        <v>#REF!</v>
      </c>
      <c r="Y25" s="610" t="e">
        <f>IF(D25=$Y$8,AI25,"")</f>
        <v>#REF!</v>
      </c>
      <c r="Z25" s="609" t="e">
        <f>IF(D25=$Z$8,AI25,"")</f>
        <v>#REF!</v>
      </c>
      <c r="AA25" s="610" t="e">
        <f>IF(D25=$AA$8,AI25,"")</f>
        <v>#REF!</v>
      </c>
      <c r="AB25" s="609" t="e">
        <f>IF(D25=$AB$8,AI25,"")</f>
        <v>#REF!</v>
      </c>
      <c r="AC25" s="610" t="e">
        <f>IF(D25=$AC$8,AI25,"")</f>
        <v>#REF!</v>
      </c>
      <c r="AD25" s="610" t="e">
        <f>IF(D25=$AD$8,AI25,"")</f>
        <v>#REF!</v>
      </c>
      <c r="AE25" s="610" t="e">
        <f>IF(D25=$AE$8,AI25,"")</f>
        <v>#REF!</v>
      </c>
      <c r="AF25" s="611" t="e">
        <f>IF(D25=$AF$8,AI25,"")</f>
        <v>#REF!</v>
      </c>
      <c r="AG25" s="610" t="e">
        <f>IF(D25=$AG$8,AI25,"")</f>
        <v>#REF!</v>
      </c>
      <c r="AH25" s="216" t="e">
        <f t="shared" si="2"/>
        <v>#REF!</v>
      </c>
      <c r="AI25" s="598" t="e">
        <f t="array" ref="AI25">IF(AH25="","",SUM(AH25:AH26))</f>
        <v>#REF!</v>
      </c>
      <c r="AK25" s="210">
        <v>18</v>
      </c>
      <c r="AL25" s="202">
        <f>+XXX6!I30</f>
        <v>0</v>
      </c>
      <c r="AM25" s="203">
        <f>+XXX6!L30</f>
        <v>0</v>
      </c>
      <c r="AN25" s="211" t="e">
        <f>AE91</f>
        <v>#REF!</v>
      </c>
    </row>
    <row r="26" spans="1:40" ht="18" customHeight="1">
      <c r="A26" s="599"/>
      <c r="B26" s="212" t="e">
        <f>IF(#REF!="","",#REF!)</f>
        <v>#REF!</v>
      </c>
      <c r="C26" s="600"/>
      <c r="D26" s="601"/>
      <c r="E26" s="602"/>
      <c r="F26" s="603"/>
      <c r="G26" s="213" t="e">
        <f>IF(B26="","",VLOOKUP(B26,[0]!LT,2))</f>
        <v>#REF!</v>
      </c>
      <c r="H26" s="213" t="e">
        <f>IF(B26="","",VLOOKUP(B26,[0]!LT,3))</f>
        <v>#REF!</v>
      </c>
      <c r="I26" s="214" t="e">
        <f>IF(B26="","",VLOOKUP(B26,[0]!LT,5))</f>
        <v>#REF!</v>
      </c>
      <c r="J26" s="213" t="e">
        <f>IF(B26="","",VLOOKUP(B26,[0]!LT,4))</f>
        <v>#REF!</v>
      </c>
      <c r="K26" s="600"/>
      <c r="L26" s="224" t="e">
        <f>IF(B26="","",VLOOKUP(B26,[0]!LT,8))</f>
        <v>#REF!</v>
      </c>
      <c r="M26" s="604"/>
      <c r="N26" s="609"/>
      <c r="O26" s="610"/>
      <c r="P26" s="609"/>
      <c r="Q26" s="610"/>
      <c r="R26" s="609"/>
      <c r="S26" s="610"/>
      <c r="T26" s="609"/>
      <c r="U26" s="610"/>
      <c r="V26" s="609"/>
      <c r="W26" s="610"/>
      <c r="X26" s="609"/>
      <c r="Y26" s="610"/>
      <c r="Z26" s="609"/>
      <c r="AA26" s="610"/>
      <c r="AB26" s="609"/>
      <c r="AC26" s="610"/>
      <c r="AD26" s="610"/>
      <c r="AE26" s="610"/>
      <c r="AF26" s="611"/>
      <c r="AG26" s="610"/>
      <c r="AH26" s="216" t="e">
        <f t="shared" si="2"/>
        <v>#REF!</v>
      </c>
      <c r="AI26" s="598"/>
      <c r="AK26" s="217">
        <v>19</v>
      </c>
      <c r="AL26" s="202">
        <f>+XXX6!I31</f>
        <v>0</v>
      </c>
      <c r="AM26" s="203">
        <f>+XXX6!L31</f>
        <v>0</v>
      </c>
      <c r="AN26" s="211" t="e">
        <f>AF91</f>
        <v>#REF!</v>
      </c>
    </row>
    <row r="27" spans="1:40" ht="18" customHeight="1">
      <c r="A27" s="599">
        <v>10</v>
      </c>
      <c r="B27" s="205" t="e">
        <f>IF(#REF!="","",#REF!)</f>
        <v>#REF!</v>
      </c>
      <c r="C27" s="600"/>
      <c r="D27" s="601" t="e">
        <f>IF(#REF!="","",#REF!)</f>
        <v>#REF!</v>
      </c>
      <c r="E27" s="602" t="e">
        <f>IF(D27="","",VLOOKUP(D27,ser,2))</f>
        <v>#REF!</v>
      </c>
      <c r="F27" s="603"/>
      <c r="G27" s="218" t="e">
        <f>IF(B27="","",VLOOKUP(B27,[0]!LT,2))</f>
        <v>#REF!</v>
      </c>
      <c r="H27" s="218" t="e">
        <f>IF(B27="","",VLOOKUP(B27,[0]!LT,3))</f>
        <v>#REF!</v>
      </c>
      <c r="I27" s="219" t="e">
        <f>IF(B27="","",VLOOKUP(B27,[0]!LT,5))</f>
        <v>#REF!</v>
      </c>
      <c r="J27" s="218" t="e">
        <f>IF(B27="","",VLOOKUP(B27,[0]!LT,4))</f>
        <v>#REF!</v>
      </c>
      <c r="K27" s="607" t="e">
        <f>IF(J27=J28,J27,CONCATENATE(J27," / ",J28))</f>
        <v>#REF!</v>
      </c>
      <c r="L27" s="220" t="e">
        <f>IF(B27="","",VLOOKUP(B27,[0]!LT,8))</f>
        <v>#REF!</v>
      </c>
      <c r="M27" s="608" t="e">
        <f t="array" ref="M27">IF(I27:K27="","",SUM(I27+I28))</f>
        <v>#REF!</v>
      </c>
      <c r="N27" s="609" t="e">
        <f>IF(D27=$N$8,AI27,"")</f>
        <v>#REF!</v>
      </c>
      <c r="O27" s="610" t="e">
        <f>IF(D27=$O$8,AI27,"")</f>
        <v>#REF!</v>
      </c>
      <c r="P27" s="609" t="e">
        <f>IF(D27=$P$8,AI27,"")</f>
        <v>#REF!</v>
      </c>
      <c r="Q27" s="610" t="e">
        <f>IF(D27=$Q$8,AI27,"")</f>
        <v>#REF!</v>
      </c>
      <c r="R27" s="609" t="e">
        <f>IF(D27=$R$8,AI27,"")</f>
        <v>#REF!</v>
      </c>
      <c r="S27" s="610" t="e">
        <f>IF(D27=$S$8,AI27,"")</f>
        <v>#REF!</v>
      </c>
      <c r="T27" s="609" t="e">
        <f>IF(D27=$T$8,AI27,"")</f>
        <v>#REF!</v>
      </c>
      <c r="U27" s="610" t="e">
        <f>IF(D27=$U$8,AI27,"")</f>
        <v>#REF!</v>
      </c>
      <c r="V27" s="609" t="e">
        <f>IF(D27=$V$8,AI27,"")</f>
        <v>#REF!</v>
      </c>
      <c r="W27" s="610" t="e">
        <f>IF(D27=$W$8,AI27,"")</f>
        <v>#REF!</v>
      </c>
      <c r="X27" s="609" t="e">
        <f>IF(D27=$X$8,AI27,"")</f>
        <v>#REF!</v>
      </c>
      <c r="Y27" s="610" t="e">
        <f>IF(D27=$Y$8,AI27,"")</f>
        <v>#REF!</v>
      </c>
      <c r="Z27" s="609" t="e">
        <f>IF(D27=$Z$8,AI27,"")</f>
        <v>#REF!</v>
      </c>
      <c r="AA27" s="610" t="e">
        <f>IF(D27=$AA$8,AI27,"")</f>
        <v>#REF!</v>
      </c>
      <c r="AB27" s="609" t="e">
        <f>IF(D27=$AB$8,AI27,"")</f>
        <v>#REF!</v>
      </c>
      <c r="AC27" s="610" t="e">
        <f>IF(D27=$AC$8,AI27,"")</f>
        <v>#REF!</v>
      </c>
      <c r="AD27" s="610" t="e">
        <f>IF(D27=$AD$8,AI27,"")</f>
        <v>#REF!</v>
      </c>
      <c r="AE27" s="610" t="e">
        <f>IF(D27=$AE$8,AI27,"")</f>
        <v>#REF!</v>
      </c>
      <c r="AF27" s="611" t="e">
        <f>IF(D27=$AF$8,AI27,"")</f>
        <v>#REF!</v>
      </c>
      <c r="AG27" s="610" t="e">
        <f>IF(D27=$AG$8,AI27,"")</f>
        <v>#REF!</v>
      </c>
      <c r="AH27" s="216" t="e">
        <f t="shared" si="2"/>
        <v>#REF!</v>
      </c>
      <c r="AI27" s="598" t="e">
        <f t="array" ref="AI27">IF(AH27="","",SUM(AH27:AH28))</f>
        <v>#REF!</v>
      </c>
      <c r="AK27" s="225">
        <v>20</v>
      </c>
      <c r="AL27" s="202">
        <f>+XXX6!I32</f>
        <v>0</v>
      </c>
      <c r="AM27" s="203" t="str">
        <f>+XXX6!L32</f>
        <v xml:space="preserve">   </v>
      </c>
      <c r="AN27" s="226" t="e">
        <f>AG91</f>
        <v>#REF!</v>
      </c>
    </row>
    <row r="28" spans="1:40" ht="18" customHeight="1">
      <c r="A28" s="599"/>
      <c r="B28" s="212" t="e">
        <f>IF(#REF!="","",#REF!)</f>
        <v>#REF!</v>
      </c>
      <c r="C28" s="600"/>
      <c r="D28" s="601"/>
      <c r="E28" s="602"/>
      <c r="F28" s="603"/>
      <c r="G28" s="213" t="e">
        <f>IF(B28="","",VLOOKUP(B28,[0]!LT,2))</f>
        <v>#REF!</v>
      </c>
      <c r="H28" s="213" t="e">
        <f>IF(B28="","",VLOOKUP(B28,[0]!LT,3))</f>
        <v>#REF!</v>
      </c>
      <c r="I28" s="214" t="e">
        <f>IF(B28="","",VLOOKUP(B28,[0]!LT,5))</f>
        <v>#REF!</v>
      </c>
      <c r="J28" s="213" t="e">
        <f>IF(B28="","",VLOOKUP(B28,[0]!LT,4))</f>
        <v>#REF!</v>
      </c>
      <c r="K28" s="607"/>
      <c r="L28" s="220" t="e">
        <f>IF(B28="","",VLOOKUP(B28,[0]!LT,8))</f>
        <v>#REF!</v>
      </c>
      <c r="M28" s="608"/>
      <c r="N28" s="609"/>
      <c r="O28" s="610"/>
      <c r="P28" s="609"/>
      <c r="Q28" s="610"/>
      <c r="R28" s="609"/>
      <c r="S28" s="610"/>
      <c r="T28" s="609"/>
      <c r="U28" s="610"/>
      <c r="V28" s="609"/>
      <c r="W28" s="610"/>
      <c r="X28" s="609"/>
      <c r="Y28" s="610"/>
      <c r="Z28" s="609"/>
      <c r="AA28" s="610"/>
      <c r="AB28" s="609"/>
      <c r="AC28" s="610"/>
      <c r="AD28" s="610"/>
      <c r="AE28" s="610"/>
      <c r="AF28" s="611"/>
      <c r="AG28" s="610"/>
      <c r="AH28" s="216" t="e">
        <f t="shared" si="2"/>
        <v>#REF!</v>
      </c>
      <c r="AI28" s="598"/>
      <c r="AN28" s="227" t="e">
        <f>SUM(AN8:AN27)</f>
        <v>#REF!</v>
      </c>
    </row>
    <row r="29" spans="1:40" ht="18" customHeight="1">
      <c r="A29" s="599">
        <v>11</v>
      </c>
      <c r="B29" s="205" t="e">
        <f>IF(#REF!="","",#REF!)</f>
        <v>#REF!</v>
      </c>
      <c r="C29" s="600"/>
      <c r="D29" s="601" t="e">
        <f>IF(#REF!="","",#REF!)</f>
        <v>#REF!</v>
      </c>
      <c r="E29" s="602" t="e">
        <f>IF(D29="","",VLOOKUP(D29,ser,2))</f>
        <v>#REF!</v>
      </c>
      <c r="F29" s="603"/>
      <c r="G29" s="206" t="e">
        <f>IF(B29="","",VLOOKUP(B29,[0]!LT,2))</f>
        <v>#REF!</v>
      </c>
      <c r="H29" s="206" t="e">
        <f>IF(B29="","",VLOOKUP(B29,[0]!LT,3))</f>
        <v>#REF!</v>
      </c>
      <c r="I29" s="207" t="e">
        <f>IF(B29="","",VLOOKUP(B29,[0]!LT,5))</f>
        <v>#REF!</v>
      </c>
      <c r="J29" s="206" t="e">
        <f>IF(B29="","",VLOOKUP(B29,[0]!LT,4))</f>
        <v>#REF!</v>
      </c>
      <c r="K29" s="605" t="e">
        <f>IF(J29=J30,J29,CONCATENATE(J29," / ",J30))</f>
        <v>#REF!</v>
      </c>
      <c r="L29" s="208" t="e">
        <f>IF(B29="","",VLOOKUP(B29,[0]!LT,8))</f>
        <v>#REF!</v>
      </c>
      <c r="M29" s="606" t="e">
        <f t="array" ref="M29">IF(I29:K29="","",SUM(I29+I30))</f>
        <v>#REF!</v>
      </c>
      <c r="N29" s="609" t="e">
        <f>IF(D29=$N$8,AI29,"")</f>
        <v>#REF!</v>
      </c>
      <c r="O29" s="610" t="e">
        <f>IF(D29=$O$8,AI29,"")</f>
        <v>#REF!</v>
      </c>
      <c r="P29" s="609" t="e">
        <f>IF(D29=$P$8,AI29,"")</f>
        <v>#REF!</v>
      </c>
      <c r="Q29" s="610" t="e">
        <f>IF(D29=$Q$8,AI29,"")</f>
        <v>#REF!</v>
      </c>
      <c r="R29" s="609" t="e">
        <f>IF(D29=$R$8,AI29,"")</f>
        <v>#REF!</v>
      </c>
      <c r="S29" s="610" t="e">
        <f>IF(D29=$S$8,AI29,"")</f>
        <v>#REF!</v>
      </c>
      <c r="T29" s="609" t="e">
        <f>IF(D29=$T$8,AI29,"")</f>
        <v>#REF!</v>
      </c>
      <c r="U29" s="610" t="e">
        <f>IF(D29=$U$8,AI29,"")</f>
        <v>#REF!</v>
      </c>
      <c r="V29" s="609" t="e">
        <f>IF(D29=$V$8,AI29,"")</f>
        <v>#REF!</v>
      </c>
      <c r="W29" s="610" t="e">
        <f>IF(D29=$W$8,AI29,"")</f>
        <v>#REF!</v>
      </c>
      <c r="X29" s="609" t="e">
        <f>IF(D29=$X$8,AI29,"")</f>
        <v>#REF!</v>
      </c>
      <c r="Y29" s="610" t="e">
        <f>IF(D29=$Y$8,AI29,"")</f>
        <v>#REF!</v>
      </c>
      <c r="Z29" s="609" t="e">
        <f>IF(D29=$Z$8,AI29,"")</f>
        <v>#REF!</v>
      </c>
      <c r="AA29" s="610" t="e">
        <f>IF(D29=$AA$8,AI29,"")</f>
        <v>#REF!</v>
      </c>
      <c r="AB29" s="609" t="e">
        <f>IF(D29=$AB$8,AI29,"")</f>
        <v>#REF!</v>
      </c>
      <c r="AC29" s="610" t="e">
        <f>IF(D29=$AC$8,AI29,"")</f>
        <v>#REF!</v>
      </c>
      <c r="AD29" s="610" t="e">
        <f>IF(D29=$AD$8,AI29,"")</f>
        <v>#REF!</v>
      </c>
      <c r="AE29" s="610" t="e">
        <f>IF(D29=$AE$8,AI29,"")</f>
        <v>#REF!</v>
      </c>
      <c r="AF29" s="611" t="e">
        <f>IF(D29=$AF$8,AI29,"")</f>
        <v>#REF!</v>
      </c>
      <c r="AG29" s="610" t="e">
        <f>IF(D29=$AG$8,AI29,"")</f>
        <v>#REF!</v>
      </c>
      <c r="AH29" s="216" t="e">
        <f t="shared" si="2"/>
        <v>#REF!</v>
      </c>
      <c r="AI29" s="598" t="e">
        <f t="array" ref="AI29">IF(AH29="","",SUM(AH29:AH30))</f>
        <v>#REF!</v>
      </c>
    </row>
    <row r="30" spans="1:40" ht="18" customHeight="1">
      <c r="A30" s="599"/>
      <c r="B30" s="212" t="e">
        <f>IF(#REF!="","",#REF!)</f>
        <v>#REF!</v>
      </c>
      <c r="C30" s="600"/>
      <c r="D30" s="601"/>
      <c r="E30" s="602"/>
      <c r="F30" s="603"/>
      <c r="G30" s="221" t="e">
        <f>IF(B30="","",VLOOKUP(B30,[0]!LT,2))</f>
        <v>#REF!</v>
      </c>
      <c r="H30" s="221" t="e">
        <f>IF(B30="","",VLOOKUP(B30,[0]!LT,3))</f>
        <v>#REF!</v>
      </c>
      <c r="I30" s="222" t="e">
        <f>IF(B30="","",VLOOKUP(B30,[0]!LT,5))</f>
        <v>#REF!</v>
      </c>
      <c r="J30" s="221" t="e">
        <f>IF(B30="","",VLOOKUP(B30,[0]!LT,4))</f>
        <v>#REF!</v>
      </c>
      <c r="K30" s="605"/>
      <c r="L30" s="223" t="e">
        <f>IF(B30="","",VLOOKUP(B30,[0]!LT,8))</f>
        <v>#REF!</v>
      </c>
      <c r="M30" s="606"/>
      <c r="N30" s="609"/>
      <c r="O30" s="610"/>
      <c r="P30" s="609"/>
      <c r="Q30" s="610"/>
      <c r="R30" s="609"/>
      <c r="S30" s="610"/>
      <c r="T30" s="609"/>
      <c r="U30" s="610"/>
      <c r="V30" s="609"/>
      <c r="W30" s="610"/>
      <c r="X30" s="609"/>
      <c r="Y30" s="610"/>
      <c r="Z30" s="609"/>
      <c r="AA30" s="610"/>
      <c r="AB30" s="609"/>
      <c r="AC30" s="610"/>
      <c r="AD30" s="610"/>
      <c r="AE30" s="610"/>
      <c r="AF30" s="611"/>
      <c r="AG30" s="610"/>
      <c r="AH30" s="216" t="e">
        <f t="shared" si="2"/>
        <v>#REF!</v>
      </c>
      <c r="AI30" s="598"/>
    </row>
    <row r="31" spans="1:40" ht="18" customHeight="1">
      <c r="A31" s="599">
        <v>12</v>
      </c>
      <c r="B31" s="205" t="e">
        <f>IF(#REF!="","",#REF!)</f>
        <v>#REF!</v>
      </c>
      <c r="C31" s="600"/>
      <c r="D31" s="601" t="e">
        <f>IF(#REF!="","",#REF!)</f>
        <v>#REF!</v>
      </c>
      <c r="E31" s="602" t="e">
        <f>IF(D31="","",VLOOKUP(D31,ser,2))</f>
        <v>#REF!</v>
      </c>
      <c r="F31" s="603"/>
      <c r="G31" s="206" t="e">
        <f>IF(B31="","",VLOOKUP(B31,[0]!LT,2))</f>
        <v>#REF!</v>
      </c>
      <c r="H31" s="206" t="e">
        <f>IF(B31="","",VLOOKUP(B31,[0]!LT,3))</f>
        <v>#REF!</v>
      </c>
      <c r="I31" s="207" t="e">
        <f>IF(B31="","",VLOOKUP(B31,[0]!LT,5))</f>
        <v>#REF!</v>
      </c>
      <c r="J31" s="206" t="e">
        <f>IF(B31="","",VLOOKUP(B31,[0]!LT,4))</f>
        <v>#REF!</v>
      </c>
      <c r="K31" s="600" t="e">
        <f>IF(J31=J32,J31,CONCATENATE(J31," / ",J32))</f>
        <v>#REF!</v>
      </c>
      <c r="L31" s="208" t="e">
        <f>IF(B31="","",VLOOKUP(B31,[0]!LT,8))</f>
        <v>#REF!</v>
      </c>
      <c r="M31" s="604" t="e">
        <f t="array" ref="M31">IF(I31:K31="","",SUM(I31+I32))</f>
        <v>#REF!</v>
      </c>
      <c r="N31" s="609" t="e">
        <f>IF(D31=$N$8,AI31,"")</f>
        <v>#REF!</v>
      </c>
      <c r="O31" s="610" t="e">
        <f>IF(D31=$O$8,AI31,"")</f>
        <v>#REF!</v>
      </c>
      <c r="P31" s="609" t="e">
        <f>IF(D31=$P$8,AI31,"")</f>
        <v>#REF!</v>
      </c>
      <c r="Q31" s="610" t="e">
        <f>IF(D31=$Q$8,AI31,"")</f>
        <v>#REF!</v>
      </c>
      <c r="R31" s="609" t="e">
        <f>IF(D31=$R$8,AI31,"")</f>
        <v>#REF!</v>
      </c>
      <c r="S31" s="610" t="e">
        <f>IF(D31=$S$8,AI31,"")</f>
        <v>#REF!</v>
      </c>
      <c r="T31" s="609" t="e">
        <f>IF(D31=$T$8,AI31,"")</f>
        <v>#REF!</v>
      </c>
      <c r="U31" s="610" t="e">
        <f>IF(D31=$U$8,AI31,"")</f>
        <v>#REF!</v>
      </c>
      <c r="V31" s="609" t="e">
        <f>IF(D31=$V$8,AI31,"")</f>
        <v>#REF!</v>
      </c>
      <c r="W31" s="610" t="e">
        <f>IF(D31=$W$8,AI31,"")</f>
        <v>#REF!</v>
      </c>
      <c r="X31" s="609" t="e">
        <f>IF(D31=$X$8,AI31,"")</f>
        <v>#REF!</v>
      </c>
      <c r="Y31" s="610" t="e">
        <f>IF(D31=$Y$8,AI31,"")</f>
        <v>#REF!</v>
      </c>
      <c r="Z31" s="609" t="e">
        <f>IF(D31=$Z$8,AI31,"")</f>
        <v>#REF!</v>
      </c>
      <c r="AA31" s="610" t="e">
        <f>IF(D31=$AA$8,AI31,"")</f>
        <v>#REF!</v>
      </c>
      <c r="AB31" s="609" t="e">
        <f>IF(D31=$AB$8,AI31,"")</f>
        <v>#REF!</v>
      </c>
      <c r="AC31" s="610" t="e">
        <f>IF(D31=$AC$8,AI31,"")</f>
        <v>#REF!</v>
      </c>
      <c r="AD31" s="610" t="e">
        <f>IF(D31=$AD$8,AI31,"")</f>
        <v>#REF!</v>
      </c>
      <c r="AE31" s="610" t="e">
        <f>IF(D31=$AE$8,AI31,"")</f>
        <v>#REF!</v>
      </c>
      <c r="AF31" s="611" t="e">
        <f>IF(D31=$AF$8,AI31,"")</f>
        <v>#REF!</v>
      </c>
      <c r="AG31" s="610" t="e">
        <f>IF(D31=$AG$8,AI31,"")</f>
        <v>#REF!</v>
      </c>
      <c r="AH31" s="216" t="e">
        <f t="shared" si="2"/>
        <v>#REF!</v>
      </c>
      <c r="AI31" s="598" t="e">
        <f t="array" ref="AI31">IF(AH31="","",SUM(AH31:AH32))</f>
        <v>#REF!</v>
      </c>
      <c r="AK31" s="228" t="s">
        <v>185</v>
      </c>
      <c r="AL31" s="229" t="s">
        <v>33</v>
      </c>
      <c r="AM31" s="229" t="s">
        <v>186</v>
      </c>
    </row>
    <row r="32" spans="1:40" ht="18" customHeight="1">
      <c r="A32" s="599"/>
      <c r="B32" s="212" t="e">
        <f>IF(#REF!="","",#REF!)</f>
        <v>#REF!</v>
      </c>
      <c r="C32" s="600"/>
      <c r="D32" s="601"/>
      <c r="E32" s="602"/>
      <c r="F32" s="603"/>
      <c r="G32" s="213" t="e">
        <f>IF(B32="","",VLOOKUP(B32,[0]!LT,2))</f>
        <v>#REF!</v>
      </c>
      <c r="H32" s="213" t="e">
        <f>IF(B32="","",VLOOKUP(B32,[0]!LT,3))</f>
        <v>#REF!</v>
      </c>
      <c r="I32" s="214" t="e">
        <f>IF(B32="","",VLOOKUP(B32,[0]!LT,5))</f>
        <v>#REF!</v>
      </c>
      <c r="J32" s="213" t="e">
        <f>IF(B32="","",VLOOKUP(B32,[0]!LT,4))</f>
        <v>#REF!</v>
      </c>
      <c r="K32" s="600"/>
      <c r="L32" s="224" t="e">
        <f>IF(B32="","",VLOOKUP(B32,[0]!LT,8))</f>
        <v>#REF!</v>
      </c>
      <c r="M32" s="604"/>
      <c r="N32" s="609"/>
      <c r="O32" s="610"/>
      <c r="P32" s="609"/>
      <c r="Q32" s="610"/>
      <c r="R32" s="609"/>
      <c r="S32" s="610"/>
      <c r="T32" s="609"/>
      <c r="U32" s="610"/>
      <c r="V32" s="609"/>
      <c r="W32" s="610"/>
      <c r="X32" s="609"/>
      <c r="Y32" s="610"/>
      <c r="Z32" s="609"/>
      <c r="AA32" s="610"/>
      <c r="AB32" s="609"/>
      <c r="AC32" s="610"/>
      <c r="AD32" s="610"/>
      <c r="AE32" s="610"/>
      <c r="AF32" s="611"/>
      <c r="AG32" s="610"/>
      <c r="AH32" s="216" t="e">
        <f t="shared" si="2"/>
        <v>#REF!</v>
      </c>
      <c r="AI32" s="598"/>
    </row>
    <row r="33" spans="1:37" ht="18" customHeight="1">
      <c r="A33" s="599">
        <v>13</v>
      </c>
      <c r="B33" s="205" t="e">
        <f>IF(#REF!="","",#REF!)</f>
        <v>#REF!</v>
      </c>
      <c r="C33" s="607"/>
      <c r="D33" s="601" t="e">
        <f>IF(#REF!="","",#REF!)</f>
        <v>#REF!</v>
      </c>
      <c r="E33" s="602" t="e">
        <f>IF(D33="","",VLOOKUP(D33,ser,2))</f>
        <v>#REF!</v>
      </c>
      <c r="F33" s="612"/>
      <c r="G33" s="218" t="e">
        <f>IF(B33="","",VLOOKUP(B33,[0]!LT,2))</f>
        <v>#REF!</v>
      </c>
      <c r="H33" s="218" t="e">
        <f>IF(B33="","",VLOOKUP(B33,[0]!LT,3))</f>
        <v>#REF!</v>
      </c>
      <c r="I33" s="219" t="e">
        <f>IF(B33="","",VLOOKUP(B33,[0]!LT,5))</f>
        <v>#REF!</v>
      </c>
      <c r="J33" s="218" t="e">
        <f>IF(B33="","",VLOOKUP(B33,[0]!LT,4))</f>
        <v>#REF!</v>
      </c>
      <c r="K33" s="607" t="e">
        <f>IF(J33=J34,J33,CONCATENATE(J33," / ",J34))</f>
        <v>#REF!</v>
      </c>
      <c r="L33" s="220" t="e">
        <f>IF(B33="","",VLOOKUP(B33,[0]!LT,8))</f>
        <v>#REF!</v>
      </c>
      <c r="M33" s="608" t="e">
        <f t="array" ref="M33">IF(I33:K33="","",SUM(I33+I34))</f>
        <v>#REF!</v>
      </c>
      <c r="N33" s="609" t="e">
        <f>IF(D33=$N$8,AI33,"")</f>
        <v>#REF!</v>
      </c>
      <c r="O33" s="610" t="e">
        <f>IF(D33=$O$8,AI33,"")</f>
        <v>#REF!</v>
      </c>
      <c r="P33" s="609" t="e">
        <f>IF(D33=$P$8,AI33,"")</f>
        <v>#REF!</v>
      </c>
      <c r="Q33" s="610" t="e">
        <f>IF(D33=$Q$8,AI33,"")</f>
        <v>#REF!</v>
      </c>
      <c r="R33" s="609" t="e">
        <f>IF(D33=$R$8,AI33,"")</f>
        <v>#REF!</v>
      </c>
      <c r="S33" s="610" t="e">
        <f>IF(D33=$S$8,AI33,"")</f>
        <v>#REF!</v>
      </c>
      <c r="T33" s="609" t="e">
        <f>IF(D33=$T$8,AI33,"")</f>
        <v>#REF!</v>
      </c>
      <c r="U33" s="610" t="e">
        <f>IF(D33=$U$8,AI33,"")</f>
        <v>#REF!</v>
      </c>
      <c r="V33" s="609" t="e">
        <f>IF(D33=$V$8,AI33,"")</f>
        <v>#REF!</v>
      </c>
      <c r="W33" s="610" t="e">
        <f>IF(D33=$W$8,AI33,"")</f>
        <v>#REF!</v>
      </c>
      <c r="X33" s="609" t="e">
        <f>IF(D33=$X$8,AI33,"")</f>
        <v>#REF!</v>
      </c>
      <c r="Y33" s="610" t="e">
        <f>IF(D33=$Y$8,AI33,"")</f>
        <v>#REF!</v>
      </c>
      <c r="Z33" s="609" t="e">
        <f>IF(D33=$Z$8,AI33,"")</f>
        <v>#REF!</v>
      </c>
      <c r="AA33" s="610" t="e">
        <f>IF(D33=$AA$8,AI33,"")</f>
        <v>#REF!</v>
      </c>
      <c r="AB33" s="609" t="e">
        <f>IF(D33=$AB$8,AI33,"")</f>
        <v>#REF!</v>
      </c>
      <c r="AC33" s="610" t="e">
        <f>IF(D33=$AC$8,AI33,"")</f>
        <v>#REF!</v>
      </c>
      <c r="AD33" s="610" t="e">
        <f>IF(D33=$AD$8,AI33,"")</f>
        <v>#REF!</v>
      </c>
      <c r="AE33" s="610" t="e">
        <f>IF(D33=$AE$8,AI33,"")</f>
        <v>#REF!</v>
      </c>
      <c r="AF33" s="611" t="e">
        <f>IF(D33=$AF$8,AI33,"")</f>
        <v>#REF!</v>
      </c>
      <c r="AG33" s="610" t="e">
        <f>IF(D33=$AG$8,AI33,"")</f>
        <v>#REF!</v>
      </c>
      <c r="AH33" s="216" t="e">
        <f t="shared" si="2"/>
        <v>#REF!</v>
      </c>
      <c r="AI33" s="598" t="e">
        <f t="array" ref="AI33">IF(AH33="","",SUM(AH33:AH34))</f>
        <v>#REF!</v>
      </c>
    </row>
    <row r="34" spans="1:37" ht="18" customHeight="1">
      <c r="A34" s="599"/>
      <c r="B34" s="212" t="e">
        <f>IF(#REF!="","",#REF!)</f>
        <v>#REF!</v>
      </c>
      <c r="C34" s="607"/>
      <c r="D34" s="601"/>
      <c r="E34" s="602"/>
      <c r="F34" s="612"/>
      <c r="G34" s="213" t="e">
        <f>IF(B34="","",VLOOKUP(B34,[0]!LT,2))</f>
        <v>#REF!</v>
      </c>
      <c r="H34" s="213" t="e">
        <f>IF(B34="","",VLOOKUP(B34,[0]!LT,3))</f>
        <v>#REF!</v>
      </c>
      <c r="I34" s="214" t="e">
        <f>IF(B34="","",VLOOKUP(B34,[0]!LT,5))</f>
        <v>#REF!</v>
      </c>
      <c r="J34" s="213" t="e">
        <f>IF(B34="","",VLOOKUP(B34,[0]!LT,4))</f>
        <v>#REF!</v>
      </c>
      <c r="K34" s="607"/>
      <c r="L34" s="224" t="e">
        <f>IF(B34="","",VLOOKUP(B34,[0]!LT,8))</f>
        <v>#REF!</v>
      </c>
      <c r="M34" s="608"/>
      <c r="N34" s="609"/>
      <c r="O34" s="610"/>
      <c r="P34" s="609"/>
      <c r="Q34" s="610"/>
      <c r="R34" s="609"/>
      <c r="S34" s="610"/>
      <c r="T34" s="609"/>
      <c r="U34" s="610"/>
      <c r="V34" s="609"/>
      <c r="W34" s="610"/>
      <c r="X34" s="609"/>
      <c r="Y34" s="610"/>
      <c r="Z34" s="609"/>
      <c r="AA34" s="610"/>
      <c r="AB34" s="609"/>
      <c r="AC34" s="610"/>
      <c r="AD34" s="610"/>
      <c r="AE34" s="610"/>
      <c r="AF34" s="611"/>
      <c r="AG34" s="610"/>
      <c r="AH34" s="216" t="e">
        <f t="shared" si="2"/>
        <v>#REF!</v>
      </c>
      <c r="AI34" s="598"/>
    </row>
    <row r="35" spans="1:37" ht="18" customHeight="1">
      <c r="A35" s="599">
        <v>14</v>
      </c>
      <c r="B35" s="205" t="e">
        <f>IF(#REF!="","",#REF!)</f>
        <v>#REF!</v>
      </c>
      <c r="C35" s="600"/>
      <c r="D35" s="601" t="e">
        <f>IF(#REF!="","",#REF!)</f>
        <v>#REF!</v>
      </c>
      <c r="E35" s="602" t="e">
        <f>IF(D35="","",VLOOKUP(D35,ser,2))</f>
        <v>#REF!</v>
      </c>
      <c r="F35" s="603"/>
      <c r="G35" s="218" t="e">
        <f>IF(B35="","",VLOOKUP(B35,[0]!LT,2))</f>
        <v>#REF!</v>
      </c>
      <c r="H35" s="218" t="e">
        <f>IF(B35="","",VLOOKUP(B35,[0]!LT,3))</f>
        <v>#REF!</v>
      </c>
      <c r="I35" s="219" t="e">
        <f>IF(B35="","",VLOOKUP(B35,[0]!LT,5))</f>
        <v>#REF!</v>
      </c>
      <c r="J35" s="218" t="e">
        <f>IF(B35="","",VLOOKUP(B35,[0]!LT,4))</f>
        <v>#REF!</v>
      </c>
      <c r="K35" s="607" t="e">
        <f>IF(J35=J36,J35,CONCATENATE(J35," / ",J36))</f>
        <v>#REF!</v>
      </c>
      <c r="L35" s="220" t="e">
        <f>IF(B35="","",VLOOKUP(B35,[0]!LT,8))</f>
        <v>#REF!</v>
      </c>
      <c r="M35" s="608" t="e">
        <f t="array" ref="M35">IF(I35:K35="","",SUM(I35+I36))</f>
        <v>#REF!</v>
      </c>
      <c r="N35" s="609" t="e">
        <f>IF(D35=$N$8,AI35,"")</f>
        <v>#REF!</v>
      </c>
      <c r="O35" s="610" t="e">
        <f>IF(D35=$O$8,AI35,"")</f>
        <v>#REF!</v>
      </c>
      <c r="P35" s="609" t="e">
        <f>IF(D35=$P$8,AI35,"")</f>
        <v>#REF!</v>
      </c>
      <c r="Q35" s="610" t="e">
        <f>IF(D35=$Q$8,AI35,"")</f>
        <v>#REF!</v>
      </c>
      <c r="R35" s="609" t="e">
        <f>IF(D35=$R$8,AI35,"")</f>
        <v>#REF!</v>
      </c>
      <c r="S35" s="610" t="e">
        <f>IF(D35=$S$8,AI35,"")</f>
        <v>#REF!</v>
      </c>
      <c r="T35" s="609" t="e">
        <f>IF(D35=$T$8,AI35,"")</f>
        <v>#REF!</v>
      </c>
      <c r="U35" s="610" t="e">
        <f>IF(D35=$U$8,AI35,"")</f>
        <v>#REF!</v>
      </c>
      <c r="V35" s="609" t="e">
        <f>IF(D35=$V$8,AI35,"")</f>
        <v>#REF!</v>
      </c>
      <c r="W35" s="610" t="e">
        <f>IF(D35=$W$8,AI35,"")</f>
        <v>#REF!</v>
      </c>
      <c r="X35" s="609" t="e">
        <f>IF(D35=$X$8,AI35,"")</f>
        <v>#REF!</v>
      </c>
      <c r="Y35" s="610" t="e">
        <f>IF(D35=$Y$8,AI35,"")</f>
        <v>#REF!</v>
      </c>
      <c r="Z35" s="609" t="e">
        <f>IF(D35=$Z$8,AI35,"")</f>
        <v>#REF!</v>
      </c>
      <c r="AA35" s="610" t="e">
        <f>IF(D35=$AA$8,AI35,"")</f>
        <v>#REF!</v>
      </c>
      <c r="AB35" s="609" t="e">
        <f>IF(D35=$AB$8,AI35,"")</f>
        <v>#REF!</v>
      </c>
      <c r="AC35" s="610" t="e">
        <f>IF(D35=$AC$8,AI35,"")</f>
        <v>#REF!</v>
      </c>
      <c r="AD35" s="610" t="e">
        <f>IF(D35=$AD$8,AI35,"")</f>
        <v>#REF!</v>
      </c>
      <c r="AE35" s="610" t="e">
        <f>IF(D35=$AE$8,AI35,"")</f>
        <v>#REF!</v>
      </c>
      <c r="AF35" s="611" t="e">
        <f>IF(D35=$AF$8,AI35,"")</f>
        <v>#REF!</v>
      </c>
      <c r="AG35" s="610" t="e">
        <f>IF(D35=$AG$8,AI35,"")</f>
        <v>#REF!</v>
      </c>
      <c r="AH35" s="216" t="e">
        <f t="shared" si="2"/>
        <v>#REF!</v>
      </c>
      <c r="AI35" s="598" t="e">
        <f t="array" ref="AI35">IF(AH35="","",SUM(AH35:AH36))</f>
        <v>#REF!</v>
      </c>
    </row>
    <row r="36" spans="1:37" ht="18" customHeight="1">
      <c r="A36" s="599"/>
      <c r="B36" s="212" t="e">
        <f>IF(#REF!="","",#REF!)</f>
        <v>#REF!</v>
      </c>
      <c r="C36" s="600"/>
      <c r="D36" s="601"/>
      <c r="E36" s="602"/>
      <c r="F36" s="603"/>
      <c r="G36" s="213" t="e">
        <f>IF(B36="","",VLOOKUP(B36,[0]!LT,2))</f>
        <v>#REF!</v>
      </c>
      <c r="H36" s="213" t="e">
        <f>IF(B36="","",VLOOKUP(B36,[0]!LT,3))</f>
        <v>#REF!</v>
      </c>
      <c r="I36" s="214" t="e">
        <f>IF(B36="","",VLOOKUP(B36,[0]!LT,5))</f>
        <v>#REF!</v>
      </c>
      <c r="J36" s="213" t="e">
        <f>IF(B36="","",VLOOKUP(B36,[0]!LT,4))</f>
        <v>#REF!</v>
      </c>
      <c r="K36" s="607"/>
      <c r="L36" s="220" t="e">
        <f>IF(B36="","",VLOOKUP(B36,[0]!LT,8))</f>
        <v>#REF!</v>
      </c>
      <c r="M36" s="608"/>
      <c r="N36" s="609"/>
      <c r="O36" s="610"/>
      <c r="P36" s="609"/>
      <c r="Q36" s="610"/>
      <c r="R36" s="609"/>
      <c r="S36" s="610"/>
      <c r="T36" s="609"/>
      <c r="U36" s="610"/>
      <c r="V36" s="609"/>
      <c r="W36" s="610"/>
      <c r="X36" s="609"/>
      <c r="Y36" s="610"/>
      <c r="Z36" s="609"/>
      <c r="AA36" s="610"/>
      <c r="AB36" s="609"/>
      <c r="AC36" s="610"/>
      <c r="AD36" s="610"/>
      <c r="AE36" s="610"/>
      <c r="AF36" s="611"/>
      <c r="AG36" s="610"/>
      <c r="AH36" s="216" t="e">
        <f t="shared" si="2"/>
        <v>#REF!</v>
      </c>
      <c r="AI36" s="598"/>
      <c r="AK36" s="229"/>
    </row>
    <row r="37" spans="1:37" ht="18" customHeight="1">
      <c r="A37" s="599">
        <v>15</v>
      </c>
      <c r="B37" s="205" t="e">
        <f>IF(#REF!="","",#REF!)</f>
        <v>#REF!</v>
      </c>
      <c r="C37" s="600"/>
      <c r="D37" s="601" t="e">
        <f>IF(#REF!="","",#REF!)</f>
        <v>#REF!</v>
      </c>
      <c r="E37" s="602" t="e">
        <f>IF(D37="","",VLOOKUP(D37,ser,2))</f>
        <v>#REF!</v>
      </c>
      <c r="F37" s="603"/>
      <c r="G37" s="206" t="e">
        <f>IF(B37="","",VLOOKUP(B37,[0]!LT,2))</f>
        <v>#REF!</v>
      </c>
      <c r="H37" s="206" t="e">
        <f>IF(B37="","",VLOOKUP(B37,[0]!LT,3))</f>
        <v>#REF!</v>
      </c>
      <c r="I37" s="207" t="e">
        <f>IF(B37="","",VLOOKUP(B37,[0]!LT,5))</f>
        <v>#REF!</v>
      </c>
      <c r="J37" s="206" t="e">
        <f>IF(B37="","",VLOOKUP(B37,[0]!LT,4))</f>
        <v>#REF!</v>
      </c>
      <c r="K37" s="605" t="e">
        <f>IF(J37=J38,J37,CONCATENATE(J37," / ",J38))</f>
        <v>#REF!</v>
      </c>
      <c r="L37" s="208" t="e">
        <f>IF(B37="","",VLOOKUP(B37,[0]!LT,8))</f>
        <v>#REF!</v>
      </c>
      <c r="M37" s="606" t="e">
        <f t="array" ref="M37">IF(I37:K37="","",SUM(I37+I38))</f>
        <v>#REF!</v>
      </c>
      <c r="N37" s="609" t="e">
        <f>IF(D37=$N$8,AI37,"")</f>
        <v>#REF!</v>
      </c>
      <c r="O37" s="610" t="e">
        <f>IF(D37=$O$8,AI37,"")</f>
        <v>#REF!</v>
      </c>
      <c r="P37" s="609" t="e">
        <f>IF(D37=$P$8,AI37,"")</f>
        <v>#REF!</v>
      </c>
      <c r="Q37" s="610" t="e">
        <f>IF(D37=$Q$8,AI37,"")</f>
        <v>#REF!</v>
      </c>
      <c r="R37" s="609" t="e">
        <f>IF(D37=$R$8,AI37,"")</f>
        <v>#REF!</v>
      </c>
      <c r="S37" s="610" t="e">
        <f>IF(D37=$S$8,AI37,"")</f>
        <v>#REF!</v>
      </c>
      <c r="T37" s="609" t="e">
        <f>IF(D37=$T$8,AI37,"")</f>
        <v>#REF!</v>
      </c>
      <c r="U37" s="610" t="e">
        <f>IF(D37=$U$8,AI37,"")</f>
        <v>#REF!</v>
      </c>
      <c r="V37" s="609" t="e">
        <f>IF(D37=$V$8,AI37,"")</f>
        <v>#REF!</v>
      </c>
      <c r="W37" s="610" t="e">
        <f>IF(D37=$W$8,AI37,"")</f>
        <v>#REF!</v>
      </c>
      <c r="X37" s="609" t="e">
        <f>IF(D37=$X$8,AI37,"")</f>
        <v>#REF!</v>
      </c>
      <c r="Y37" s="610" t="e">
        <f>IF(D37=$Y$8,AI37,"")</f>
        <v>#REF!</v>
      </c>
      <c r="Z37" s="609" t="e">
        <f>IF(D37=$Z$8,AI37,"")</f>
        <v>#REF!</v>
      </c>
      <c r="AA37" s="610" t="e">
        <f>IF(D37=$AA$8,AI37,"")</f>
        <v>#REF!</v>
      </c>
      <c r="AB37" s="609" t="e">
        <f>IF(D37=$AB$8,AI37,"")</f>
        <v>#REF!</v>
      </c>
      <c r="AC37" s="610" t="e">
        <f>IF(D37=$AC$8,AI37,"")</f>
        <v>#REF!</v>
      </c>
      <c r="AD37" s="610" t="e">
        <f>IF(D37=$AD$8,AI37,"")</f>
        <v>#REF!</v>
      </c>
      <c r="AE37" s="610" t="e">
        <f>IF(D37=$AE$8,AI37,"")</f>
        <v>#REF!</v>
      </c>
      <c r="AF37" s="611" t="e">
        <f>IF(D37=$AF$8,AI37,"")</f>
        <v>#REF!</v>
      </c>
      <c r="AG37" s="610" t="e">
        <f>IF(D37=$AG$8,AI37,"")</f>
        <v>#REF!</v>
      </c>
      <c r="AH37" s="216" t="e">
        <f t="shared" si="2"/>
        <v>#REF!</v>
      </c>
      <c r="AI37" s="598" t="e">
        <f t="array" ref="AI37">IF(AH37="","",SUM(AH37:AH38))</f>
        <v>#REF!</v>
      </c>
      <c r="AK37" s="230"/>
    </row>
    <row r="38" spans="1:37" ht="18" customHeight="1">
      <c r="A38" s="599"/>
      <c r="B38" s="212" t="e">
        <f>IF(#REF!="","",#REF!)</f>
        <v>#REF!</v>
      </c>
      <c r="C38" s="600"/>
      <c r="D38" s="601"/>
      <c r="E38" s="602"/>
      <c r="F38" s="603"/>
      <c r="G38" s="221" t="e">
        <f>IF(B38="","",VLOOKUP(B38,[0]!LT,2))</f>
        <v>#REF!</v>
      </c>
      <c r="H38" s="221" t="e">
        <f>IF(B38="","",VLOOKUP(B38,[0]!LT,3))</f>
        <v>#REF!</v>
      </c>
      <c r="I38" s="222" t="e">
        <f>IF(B38="","",VLOOKUP(B38,[0]!LT,5))</f>
        <v>#REF!</v>
      </c>
      <c r="J38" s="221" t="e">
        <f>IF(B38="","",VLOOKUP(B38,[0]!LT,4))</f>
        <v>#REF!</v>
      </c>
      <c r="K38" s="605"/>
      <c r="L38" s="223" t="e">
        <f>IF(B38="","",VLOOKUP(B38,[0]!LT,8))</f>
        <v>#REF!</v>
      </c>
      <c r="M38" s="606"/>
      <c r="N38" s="609"/>
      <c r="O38" s="610"/>
      <c r="P38" s="609"/>
      <c r="Q38" s="610"/>
      <c r="R38" s="609"/>
      <c r="S38" s="610"/>
      <c r="T38" s="609"/>
      <c r="U38" s="610"/>
      <c r="V38" s="609"/>
      <c r="W38" s="610"/>
      <c r="X38" s="609"/>
      <c r="Y38" s="610"/>
      <c r="Z38" s="609"/>
      <c r="AA38" s="610"/>
      <c r="AB38" s="609"/>
      <c r="AC38" s="610"/>
      <c r="AD38" s="610"/>
      <c r="AE38" s="610"/>
      <c r="AF38" s="611"/>
      <c r="AG38" s="610"/>
      <c r="AH38" s="216" t="e">
        <f t="shared" si="2"/>
        <v>#REF!</v>
      </c>
      <c r="AI38" s="598"/>
      <c r="AK38" s="229"/>
    </row>
    <row r="39" spans="1:37" ht="18" customHeight="1">
      <c r="A39" s="599">
        <v>16</v>
      </c>
      <c r="B39" s="205" t="e">
        <f>IF(#REF!="","",#REF!)</f>
        <v>#REF!</v>
      </c>
      <c r="C39" s="600"/>
      <c r="D39" s="601" t="e">
        <f>IF(#REF!="","",#REF!)</f>
        <v>#REF!</v>
      </c>
      <c r="E39" s="602" t="e">
        <f>IF(D39="","",VLOOKUP(D39,ser,2))</f>
        <v>#REF!</v>
      </c>
      <c r="F39" s="603"/>
      <c r="G39" s="206" t="e">
        <f>IF(B39="","",VLOOKUP(B39,[0]!LT,2))</f>
        <v>#REF!</v>
      </c>
      <c r="H39" s="206" t="e">
        <f>IF(B39="","",VLOOKUP(B39,[0]!LT,3))</f>
        <v>#REF!</v>
      </c>
      <c r="I39" s="207" t="e">
        <f>IF(B39="","",VLOOKUP(B39,[0]!LT,5))</f>
        <v>#REF!</v>
      </c>
      <c r="J39" s="206" t="e">
        <f>IF(B39="","",VLOOKUP(B39,[0]!LT,4))</f>
        <v>#REF!</v>
      </c>
      <c r="K39" s="600" t="e">
        <f>IF(J39=J40,J39,CONCATENATE(J39," / ",J40))</f>
        <v>#REF!</v>
      </c>
      <c r="L39" s="208" t="e">
        <f>IF(B39="","",VLOOKUP(B39,[0]!LT,8))</f>
        <v>#REF!</v>
      </c>
      <c r="M39" s="604" t="e">
        <f t="array" ref="M39">IF(I39:K39="","",SUM(I39+I40))</f>
        <v>#REF!</v>
      </c>
      <c r="N39" s="609" t="e">
        <f>IF(D39=$N$8,AI39,"")</f>
        <v>#REF!</v>
      </c>
      <c r="O39" s="610" t="e">
        <f>IF(D39=$O$8,AI39,"")</f>
        <v>#REF!</v>
      </c>
      <c r="P39" s="609" t="e">
        <f>IF(D39=$P$8,AI39,"")</f>
        <v>#REF!</v>
      </c>
      <c r="Q39" s="610" t="e">
        <f>IF(D39=$Q$8,AI39,"")</f>
        <v>#REF!</v>
      </c>
      <c r="R39" s="609" t="e">
        <f>IF(D39=$R$8,AI39,"")</f>
        <v>#REF!</v>
      </c>
      <c r="S39" s="610" t="e">
        <f>IF(D39=$S$8,AI39,"")</f>
        <v>#REF!</v>
      </c>
      <c r="T39" s="609" t="e">
        <f>IF(D39=$T$8,AI39,"")</f>
        <v>#REF!</v>
      </c>
      <c r="U39" s="610" t="e">
        <f>IF(D39=$U$8,AI39,"")</f>
        <v>#REF!</v>
      </c>
      <c r="V39" s="609" t="e">
        <f>IF(D39=$V$8,AI39,"")</f>
        <v>#REF!</v>
      </c>
      <c r="W39" s="610" t="e">
        <f>IF(D39=$W$8,AI39,"")</f>
        <v>#REF!</v>
      </c>
      <c r="X39" s="609" t="e">
        <f>IF(D39=$X$8,AI39,"")</f>
        <v>#REF!</v>
      </c>
      <c r="Y39" s="610" t="e">
        <f>IF(D39=$Y$8,AI39,"")</f>
        <v>#REF!</v>
      </c>
      <c r="Z39" s="609" t="e">
        <f>IF(D39=$Z$8,AI39,"")</f>
        <v>#REF!</v>
      </c>
      <c r="AA39" s="610" t="e">
        <f>IF(D39=$AA$8,AI39,"")</f>
        <v>#REF!</v>
      </c>
      <c r="AB39" s="609" t="e">
        <f>IF(D39=$AB$8,AI39,"")</f>
        <v>#REF!</v>
      </c>
      <c r="AC39" s="610" t="e">
        <f>IF(D39=$AC$8,AI39,"")</f>
        <v>#REF!</v>
      </c>
      <c r="AD39" s="610" t="e">
        <f>IF(D39=$AD$8,AI39,"")</f>
        <v>#REF!</v>
      </c>
      <c r="AE39" s="610" t="e">
        <f>IF(D39=$AE$8,AI39,"")</f>
        <v>#REF!</v>
      </c>
      <c r="AF39" s="611" t="e">
        <f>IF(D39=$AF$8,AI39,"")</f>
        <v>#REF!</v>
      </c>
      <c r="AG39" s="610" t="e">
        <f>IF(D39=$AG$8,AI39,"")</f>
        <v>#REF!</v>
      </c>
      <c r="AH39" s="216" t="e">
        <f t="shared" si="2"/>
        <v>#REF!</v>
      </c>
      <c r="AI39" s="598" t="e">
        <f t="array" ref="AI39">IF(AH39="","",SUM(AH39:AH40))</f>
        <v>#REF!</v>
      </c>
      <c r="AK39" s="230"/>
    </row>
    <row r="40" spans="1:37" ht="18" customHeight="1">
      <c r="A40" s="599"/>
      <c r="B40" s="212" t="e">
        <f>IF(#REF!="","",#REF!)</f>
        <v>#REF!</v>
      </c>
      <c r="C40" s="600"/>
      <c r="D40" s="601"/>
      <c r="E40" s="602"/>
      <c r="F40" s="603"/>
      <c r="G40" s="213" t="e">
        <f>IF(B40="","",VLOOKUP(B40,[0]!LT,2))</f>
        <v>#REF!</v>
      </c>
      <c r="H40" s="213" t="e">
        <f>IF(B40="","",VLOOKUP(B40,[0]!LT,3))</f>
        <v>#REF!</v>
      </c>
      <c r="I40" s="214" t="e">
        <f>IF(B40="","",VLOOKUP(B40,[0]!LT,5))</f>
        <v>#REF!</v>
      </c>
      <c r="J40" s="213" t="e">
        <f>IF(B40="","",VLOOKUP(B40,[0]!LT,4))</f>
        <v>#REF!</v>
      </c>
      <c r="K40" s="600"/>
      <c r="L40" s="224" t="e">
        <f>IF(B40="","",VLOOKUP(B40,[0]!LT,8))</f>
        <v>#REF!</v>
      </c>
      <c r="M40" s="604"/>
      <c r="N40" s="609"/>
      <c r="O40" s="610"/>
      <c r="P40" s="609"/>
      <c r="Q40" s="610"/>
      <c r="R40" s="609"/>
      <c r="S40" s="610"/>
      <c r="T40" s="609"/>
      <c r="U40" s="610"/>
      <c r="V40" s="609"/>
      <c r="W40" s="610"/>
      <c r="X40" s="609"/>
      <c r="Y40" s="610"/>
      <c r="Z40" s="609"/>
      <c r="AA40" s="610"/>
      <c r="AB40" s="609"/>
      <c r="AC40" s="610"/>
      <c r="AD40" s="610"/>
      <c r="AE40" s="610"/>
      <c r="AF40" s="611"/>
      <c r="AG40" s="610"/>
      <c r="AH40" s="216" t="e">
        <f t="shared" si="2"/>
        <v>#REF!</v>
      </c>
      <c r="AI40" s="598"/>
      <c r="AK40" s="229"/>
    </row>
    <row r="41" spans="1:37" ht="18" customHeight="1">
      <c r="A41" s="599">
        <v>17</v>
      </c>
      <c r="B41" s="205" t="e">
        <f>IF(#REF!="","",#REF!)</f>
        <v>#REF!</v>
      </c>
      <c r="C41" s="600"/>
      <c r="D41" s="601" t="e">
        <f>IF(#REF!="","",#REF!)</f>
        <v>#REF!</v>
      </c>
      <c r="E41" s="602" t="e">
        <f>IF(D41="","",VLOOKUP(D41,ser,2))</f>
        <v>#REF!</v>
      </c>
      <c r="F41" s="603"/>
      <c r="G41" s="206" t="e">
        <f>IF(B41="","",VLOOKUP(B41,[0]!LT,2))</f>
        <v>#REF!</v>
      </c>
      <c r="H41" s="206" t="e">
        <f>IF(B41="","",VLOOKUP(B41,[0]!LT,3))</f>
        <v>#REF!</v>
      </c>
      <c r="I41" s="207" t="e">
        <f>IF(B41="","",VLOOKUP(B41,[0]!LT,5))</f>
        <v>#REF!</v>
      </c>
      <c r="J41" s="206" t="e">
        <f>IF(B41="","",VLOOKUP(B41,[0]!LT,4))</f>
        <v>#REF!</v>
      </c>
      <c r="K41" s="600" t="e">
        <f>IF(J41=J42,J41,CONCATENATE(J41," / ",J42))</f>
        <v>#REF!</v>
      </c>
      <c r="L41" s="208" t="e">
        <f>IF(B41="","",VLOOKUP(B41,[0]!LT,8))</f>
        <v>#REF!</v>
      </c>
      <c r="M41" s="604" t="e">
        <f t="array" ref="M41">IF(I41:K41="","",SUM(I41+I42))</f>
        <v>#REF!</v>
      </c>
      <c r="N41" s="609" t="e">
        <f>IF(D41=$N$8,AI41,"")</f>
        <v>#REF!</v>
      </c>
      <c r="O41" s="610" t="e">
        <f>IF(D41=$O$8,AI41,"")</f>
        <v>#REF!</v>
      </c>
      <c r="P41" s="609" t="e">
        <f>IF(D41=$P$8,AI41,"")</f>
        <v>#REF!</v>
      </c>
      <c r="Q41" s="610" t="e">
        <f>IF(D41=$Q$8,AI41,"")</f>
        <v>#REF!</v>
      </c>
      <c r="R41" s="609" t="e">
        <f>IF(D41=$R$8,AI41,"")</f>
        <v>#REF!</v>
      </c>
      <c r="S41" s="610" t="e">
        <f>IF(D41=$S$8,AI41,"")</f>
        <v>#REF!</v>
      </c>
      <c r="T41" s="609" t="e">
        <f>IF(D41=$T$8,AI41,"")</f>
        <v>#REF!</v>
      </c>
      <c r="U41" s="610" t="e">
        <f>IF(D41=$U$8,AI41,"")</f>
        <v>#REF!</v>
      </c>
      <c r="V41" s="609" t="e">
        <f>IF(D41=$V$8,AI41,"")</f>
        <v>#REF!</v>
      </c>
      <c r="W41" s="610" t="e">
        <f>IF(D41=$W$8,AI41,"")</f>
        <v>#REF!</v>
      </c>
      <c r="X41" s="609" t="e">
        <f>IF(D41=$X$8,AI41,"")</f>
        <v>#REF!</v>
      </c>
      <c r="Y41" s="610" t="e">
        <f>IF(D41=$Y$8,AI41,"")</f>
        <v>#REF!</v>
      </c>
      <c r="Z41" s="609" t="e">
        <f>IF(D41=$Z$8,AI41,"")</f>
        <v>#REF!</v>
      </c>
      <c r="AA41" s="610" t="e">
        <f>IF(D41=$AA$8,AI41,"")</f>
        <v>#REF!</v>
      </c>
      <c r="AB41" s="609" t="e">
        <f>IF(D41=$AB$8,AI41,"")</f>
        <v>#REF!</v>
      </c>
      <c r="AC41" s="610" t="e">
        <f>IF(D41=$AC$8,AI41,"")</f>
        <v>#REF!</v>
      </c>
      <c r="AD41" s="610" t="e">
        <f>IF(D41=$AD$8,AI41,"")</f>
        <v>#REF!</v>
      </c>
      <c r="AE41" s="610" t="e">
        <f>IF(D41=$AE$8,AI41,"")</f>
        <v>#REF!</v>
      </c>
      <c r="AF41" s="611" t="e">
        <f>IF(D41=$AF$8,AI41,"")</f>
        <v>#REF!</v>
      </c>
      <c r="AG41" s="610" t="e">
        <f>IF(D41=$AG$8,AI41,"")</f>
        <v>#REF!</v>
      </c>
      <c r="AH41" s="216" t="e">
        <f t="shared" ref="AH41:AH72" si="3">IF(B41="","",0.5)</f>
        <v>#REF!</v>
      </c>
      <c r="AI41" s="598" t="e">
        <f t="array" ref="AI41">IF(AH41="","",SUM(AH41:AH42))</f>
        <v>#REF!</v>
      </c>
      <c r="AK41" s="230"/>
    </row>
    <row r="42" spans="1:37" ht="18" customHeight="1">
      <c r="A42" s="599"/>
      <c r="B42" s="212" t="e">
        <f>IF(#REF!="","",#REF!)</f>
        <v>#REF!</v>
      </c>
      <c r="C42" s="600"/>
      <c r="D42" s="601"/>
      <c r="E42" s="602"/>
      <c r="F42" s="603"/>
      <c r="G42" s="213" t="e">
        <f>IF(B42="","",VLOOKUP(B42,[0]!LT,2))</f>
        <v>#REF!</v>
      </c>
      <c r="H42" s="213" t="e">
        <f>IF(B42="","",VLOOKUP(B42,[0]!LT,3))</f>
        <v>#REF!</v>
      </c>
      <c r="I42" s="214" t="e">
        <f>IF(B42="","",VLOOKUP(B42,[0]!LT,5))</f>
        <v>#REF!</v>
      </c>
      <c r="J42" s="213" t="e">
        <f>IF(B42="","",VLOOKUP(B42,[0]!LT,4))</f>
        <v>#REF!</v>
      </c>
      <c r="K42" s="600"/>
      <c r="L42" s="224" t="e">
        <f>IF(B42="","",VLOOKUP(B42,[0]!LT,8))</f>
        <v>#REF!</v>
      </c>
      <c r="M42" s="604"/>
      <c r="N42" s="609"/>
      <c r="O42" s="610"/>
      <c r="P42" s="609"/>
      <c r="Q42" s="610"/>
      <c r="R42" s="609"/>
      <c r="S42" s="610"/>
      <c r="T42" s="609"/>
      <c r="U42" s="610"/>
      <c r="V42" s="609"/>
      <c r="W42" s="610"/>
      <c r="X42" s="609"/>
      <c r="Y42" s="610"/>
      <c r="Z42" s="609"/>
      <c r="AA42" s="610"/>
      <c r="AB42" s="609"/>
      <c r="AC42" s="610"/>
      <c r="AD42" s="610"/>
      <c r="AE42" s="610"/>
      <c r="AF42" s="611"/>
      <c r="AG42" s="610"/>
      <c r="AH42" s="216" t="e">
        <f t="shared" si="3"/>
        <v>#REF!</v>
      </c>
      <c r="AI42" s="598"/>
      <c r="AK42" s="13"/>
    </row>
    <row r="43" spans="1:37" ht="18" customHeight="1">
      <c r="A43" s="599">
        <v>18</v>
      </c>
      <c r="B43" s="205" t="e">
        <f>IF(#REF!="","",#REF!)</f>
        <v>#REF!</v>
      </c>
      <c r="C43" s="600"/>
      <c r="D43" s="601" t="e">
        <f>IF(#REF!="","",#REF!)</f>
        <v>#REF!</v>
      </c>
      <c r="E43" s="602" t="e">
        <f>IF(D43="","",VLOOKUP(D43,ser,2))</f>
        <v>#REF!</v>
      </c>
      <c r="F43" s="603"/>
      <c r="G43" s="218" t="e">
        <f>IF(B43="","",VLOOKUP(B43,[0]!LT,2))</f>
        <v>#REF!</v>
      </c>
      <c r="H43" s="218" t="e">
        <f>IF(B43="","",VLOOKUP(B43,[0]!LT,3))</f>
        <v>#REF!</v>
      </c>
      <c r="I43" s="219" t="e">
        <f>IF(B43="","",VLOOKUP(B43,[0]!LT,5))</f>
        <v>#REF!</v>
      </c>
      <c r="J43" s="218" t="e">
        <f>IF(B43="","",VLOOKUP(B43,[0]!LT,4))</f>
        <v>#REF!</v>
      </c>
      <c r="K43" s="607" t="e">
        <f>IF(J43=J44,J43,CONCATENATE(J43," / ",J44))</f>
        <v>#REF!</v>
      </c>
      <c r="L43" s="220" t="e">
        <f>IF(B43="","",VLOOKUP(B43,[0]!LT,8))</f>
        <v>#REF!</v>
      </c>
      <c r="M43" s="608" t="e">
        <f t="array" ref="M43">IF(I43:K43="","",SUM(I43+I44))</f>
        <v>#REF!</v>
      </c>
      <c r="N43" s="609" t="e">
        <f>IF(D43=$N$8,AI43,"")</f>
        <v>#REF!</v>
      </c>
      <c r="O43" s="610" t="e">
        <f>IF(D43=$O$8,AI43,"")</f>
        <v>#REF!</v>
      </c>
      <c r="P43" s="609" t="e">
        <f>IF(D43=$P$8,AI43,"")</f>
        <v>#REF!</v>
      </c>
      <c r="Q43" s="610" t="e">
        <f>IF(D43=$Q$8,AI43,"")</f>
        <v>#REF!</v>
      </c>
      <c r="R43" s="609" t="e">
        <f>IF(D43=$R$8,AI43,"")</f>
        <v>#REF!</v>
      </c>
      <c r="S43" s="610" t="e">
        <f>IF(D43=$S$8,AI43,"")</f>
        <v>#REF!</v>
      </c>
      <c r="T43" s="609" t="e">
        <f>IF(D43=$T$8,AI43,"")</f>
        <v>#REF!</v>
      </c>
      <c r="U43" s="610" t="e">
        <f>IF(D43=$U$8,AI43,"")</f>
        <v>#REF!</v>
      </c>
      <c r="V43" s="609" t="e">
        <f>IF(D43=$V$8,AI43,"")</f>
        <v>#REF!</v>
      </c>
      <c r="W43" s="610" t="e">
        <f>IF(D43=$W$8,AI43,"")</f>
        <v>#REF!</v>
      </c>
      <c r="X43" s="609" t="e">
        <f>IF(D43=$X$8,AI43,"")</f>
        <v>#REF!</v>
      </c>
      <c r="Y43" s="610" t="e">
        <f>IF(D43=$Y$8,AI43,"")</f>
        <v>#REF!</v>
      </c>
      <c r="Z43" s="609" t="e">
        <f>IF(D43=$Z$8,AI43,"")</f>
        <v>#REF!</v>
      </c>
      <c r="AA43" s="610" t="e">
        <f>IF(D43=$AA$8,AI43,"")</f>
        <v>#REF!</v>
      </c>
      <c r="AB43" s="609" t="e">
        <f>IF(D43=$AB$8,AI43,"")</f>
        <v>#REF!</v>
      </c>
      <c r="AC43" s="610" t="e">
        <f>IF(D43=$AC$8,AI43,"")</f>
        <v>#REF!</v>
      </c>
      <c r="AD43" s="610" t="e">
        <f>IF(D43=$AD$8,AI43,"")</f>
        <v>#REF!</v>
      </c>
      <c r="AE43" s="610" t="e">
        <f>IF(D43=$AE$8,AI43,"")</f>
        <v>#REF!</v>
      </c>
      <c r="AF43" s="611" t="e">
        <f>IF(D43=$AF$8,AI43,"")</f>
        <v>#REF!</v>
      </c>
      <c r="AG43" s="610" t="e">
        <f>IF(D43=$AG$8,AI43,"")</f>
        <v>#REF!</v>
      </c>
      <c r="AH43" s="216" t="e">
        <f t="shared" si="3"/>
        <v>#REF!</v>
      </c>
      <c r="AI43" s="598" t="e">
        <f t="array" ref="AI43">IF(AH43="","",SUM(AH43:AH44))</f>
        <v>#REF!</v>
      </c>
      <c r="AK43" s="13"/>
    </row>
    <row r="44" spans="1:37" ht="18" customHeight="1">
      <c r="A44" s="599"/>
      <c r="B44" s="212" t="e">
        <f>IF(#REF!="","",#REF!)</f>
        <v>#REF!</v>
      </c>
      <c r="C44" s="600"/>
      <c r="D44" s="601"/>
      <c r="E44" s="602"/>
      <c r="F44" s="603"/>
      <c r="G44" s="213" t="e">
        <f>IF(B44="","",VLOOKUP(B44,[0]!LT,2))</f>
        <v>#REF!</v>
      </c>
      <c r="H44" s="213" t="e">
        <f>IF(B44="","",VLOOKUP(B44,[0]!LT,3))</f>
        <v>#REF!</v>
      </c>
      <c r="I44" s="214" t="e">
        <f>IF(B44="","",VLOOKUP(B44,[0]!LT,5))</f>
        <v>#REF!</v>
      </c>
      <c r="J44" s="213" t="e">
        <f>IF(B44="","",VLOOKUP(B44,[0]!LT,4))</f>
        <v>#REF!</v>
      </c>
      <c r="K44" s="607"/>
      <c r="L44" s="220" t="e">
        <f>IF(B44="","",VLOOKUP(B44,[0]!LT,8))</f>
        <v>#REF!</v>
      </c>
      <c r="M44" s="608"/>
      <c r="N44" s="609"/>
      <c r="O44" s="610"/>
      <c r="P44" s="609"/>
      <c r="Q44" s="610"/>
      <c r="R44" s="609"/>
      <c r="S44" s="610"/>
      <c r="T44" s="609"/>
      <c r="U44" s="610"/>
      <c r="V44" s="609"/>
      <c r="W44" s="610"/>
      <c r="X44" s="609"/>
      <c r="Y44" s="610"/>
      <c r="Z44" s="609"/>
      <c r="AA44" s="610"/>
      <c r="AB44" s="609"/>
      <c r="AC44" s="610"/>
      <c r="AD44" s="610"/>
      <c r="AE44" s="610"/>
      <c r="AF44" s="611"/>
      <c r="AG44" s="610"/>
      <c r="AH44" s="216" t="e">
        <f t="shared" si="3"/>
        <v>#REF!</v>
      </c>
      <c r="AI44" s="598"/>
      <c r="AK44" s="13"/>
    </row>
    <row r="45" spans="1:37" ht="18" customHeight="1">
      <c r="A45" s="599">
        <v>19</v>
      </c>
      <c r="B45" s="205" t="e">
        <f>IF(#REF!="","",#REF!)</f>
        <v>#REF!</v>
      </c>
      <c r="C45" s="600"/>
      <c r="D45" s="601" t="e">
        <f>IF(#REF!="","",#REF!)</f>
        <v>#REF!</v>
      </c>
      <c r="E45" s="602" t="e">
        <f>IF(D45="","",VLOOKUP(D45,ser,2))</f>
        <v>#REF!</v>
      </c>
      <c r="F45" s="603"/>
      <c r="G45" s="206" t="e">
        <f>IF(B45="","",VLOOKUP(B45,[0]!LT,2))</f>
        <v>#REF!</v>
      </c>
      <c r="H45" s="206" t="e">
        <f>IF(B45="","",VLOOKUP(B45,[0]!LT,3))</f>
        <v>#REF!</v>
      </c>
      <c r="I45" s="207" t="e">
        <f>IF(B45="","",VLOOKUP(B45,[0]!LT,5))</f>
        <v>#REF!</v>
      </c>
      <c r="J45" s="206" t="e">
        <f>IF(B45="","",VLOOKUP(B45,[0]!LT,4))</f>
        <v>#REF!</v>
      </c>
      <c r="K45" s="605" t="e">
        <f>IF(J45=J46,J45,CONCATENATE(J45," / ",J46))</f>
        <v>#REF!</v>
      </c>
      <c r="L45" s="208" t="e">
        <f>IF(B45="","",VLOOKUP(B45,[0]!LT,8))</f>
        <v>#REF!</v>
      </c>
      <c r="M45" s="606" t="e">
        <f t="array" ref="M45">IF(I45:K45="","",SUM(I45+I46))</f>
        <v>#REF!</v>
      </c>
      <c r="N45" s="609" t="e">
        <f>IF(D45=$N$8,AI45,"")</f>
        <v>#REF!</v>
      </c>
      <c r="O45" s="610" t="e">
        <f>IF(D45=$O$8,AI45,"")</f>
        <v>#REF!</v>
      </c>
      <c r="P45" s="609" t="e">
        <f>IF(D45=$P$8,AI45,"")</f>
        <v>#REF!</v>
      </c>
      <c r="Q45" s="610" t="e">
        <f>IF(D45=$Q$8,AI45,"")</f>
        <v>#REF!</v>
      </c>
      <c r="R45" s="609" t="e">
        <f>IF(D45=$R$8,AI45,"")</f>
        <v>#REF!</v>
      </c>
      <c r="S45" s="610" t="e">
        <f>IF(D45=$S$8,AI45,"")</f>
        <v>#REF!</v>
      </c>
      <c r="T45" s="609" t="e">
        <f>IF(D45=$T$8,AI45,"")</f>
        <v>#REF!</v>
      </c>
      <c r="U45" s="610" t="e">
        <f>IF(D45=$U$8,AI45,"")</f>
        <v>#REF!</v>
      </c>
      <c r="V45" s="609" t="e">
        <f>IF(D45=$V$8,AI45,"")</f>
        <v>#REF!</v>
      </c>
      <c r="W45" s="610" t="e">
        <f>IF(D45=$W$8,AI45,"")</f>
        <v>#REF!</v>
      </c>
      <c r="X45" s="609" t="e">
        <f>IF(D45=$X$8,AI45,"")</f>
        <v>#REF!</v>
      </c>
      <c r="Y45" s="610" t="e">
        <f>IF(D45=$Y$8,AI45,"")</f>
        <v>#REF!</v>
      </c>
      <c r="Z45" s="609" t="e">
        <f>IF(D45=$Z$8,AI45,"")</f>
        <v>#REF!</v>
      </c>
      <c r="AA45" s="610" t="e">
        <f>IF(D45=$AA$8,AI45,"")</f>
        <v>#REF!</v>
      </c>
      <c r="AB45" s="609" t="e">
        <f>IF(D45=$AB$8,AI45,"")</f>
        <v>#REF!</v>
      </c>
      <c r="AC45" s="610" t="e">
        <f>IF(D45=$AC$8,AI45,"")</f>
        <v>#REF!</v>
      </c>
      <c r="AD45" s="610" t="e">
        <f>IF(D45=$AD$8,AI45,"")</f>
        <v>#REF!</v>
      </c>
      <c r="AE45" s="610" t="e">
        <f>IF(D45=$AE$8,AI45,"")</f>
        <v>#REF!</v>
      </c>
      <c r="AF45" s="611" t="e">
        <f>IF(D45=$AF$8,AI45,"")</f>
        <v>#REF!</v>
      </c>
      <c r="AG45" s="610" t="e">
        <f>IF(D45=$AG$8,AI45,"")</f>
        <v>#REF!</v>
      </c>
      <c r="AH45" s="216" t="e">
        <f t="shared" si="3"/>
        <v>#REF!</v>
      </c>
      <c r="AI45" s="598" t="e">
        <f t="array" ref="AI45">IF(AH45="","",SUM(AH45:AH46))</f>
        <v>#REF!</v>
      </c>
      <c r="AK45" s="13"/>
    </row>
    <row r="46" spans="1:37" ht="18" customHeight="1">
      <c r="A46" s="599"/>
      <c r="B46" s="212" t="e">
        <f>IF(#REF!="","",#REF!)</f>
        <v>#REF!</v>
      </c>
      <c r="C46" s="600"/>
      <c r="D46" s="601"/>
      <c r="E46" s="602"/>
      <c r="F46" s="603"/>
      <c r="G46" s="221" t="e">
        <f>IF(B46="","",VLOOKUP(B46,[0]!LT,2))</f>
        <v>#REF!</v>
      </c>
      <c r="H46" s="221" t="e">
        <f>IF(B46="","",VLOOKUP(B46,[0]!LT,3))</f>
        <v>#REF!</v>
      </c>
      <c r="I46" s="222" t="e">
        <f>IF(B46="","",VLOOKUP(B46,[0]!LT,5))</f>
        <v>#REF!</v>
      </c>
      <c r="J46" s="221" t="e">
        <f>IF(B46="","",VLOOKUP(B46,[0]!LT,4))</f>
        <v>#REF!</v>
      </c>
      <c r="K46" s="605"/>
      <c r="L46" s="223" t="e">
        <f>IF(B46="","",VLOOKUP(B46,[0]!LT,8))</f>
        <v>#REF!</v>
      </c>
      <c r="M46" s="606"/>
      <c r="N46" s="609"/>
      <c r="O46" s="610"/>
      <c r="P46" s="609"/>
      <c r="Q46" s="610"/>
      <c r="R46" s="609"/>
      <c r="S46" s="610"/>
      <c r="T46" s="609"/>
      <c r="U46" s="610"/>
      <c r="V46" s="609"/>
      <c r="W46" s="610"/>
      <c r="X46" s="609"/>
      <c r="Y46" s="610"/>
      <c r="Z46" s="609"/>
      <c r="AA46" s="610"/>
      <c r="AB46" s="609"/>
      <c r="AC46" s="610"/>
      <c r="AD46" s="610"/>
      <c r="AE46" s="610"/>
      <c r="AF46" s="611"/>
      <c r="AG46" s="610"/>
      <c r="AH46" s="216" t="e">
        <f t="shared" si="3"/>
        <v>#REF!</v>
      </c>
      <c r="AI46" s="598"/>
      <c r="AK46" s="13"/>
    </row>
    <row r="47" spans="1:37" ht="18" customHeight="1">
      <c r="A47" s="599">
        <v>20</v>
      </c>
      <c r="B47" s="205" t="e">
        <f>IF(#REF!="","",#REF!)</f>
        <v>#REF!</v>
      </c>
      <c r="C47" s="600"/>
      <c r="D47" s="601" t="e">
        <f>IF(#REF!="","",#REF!)</f>
        <v>#REF!</v>
      </c>
      <c r="E47" s="602" t="e">
        <f>IF(D47="","",VLOOKUP(D47,ser,2))</f>
        <v>#REF!</v>
      </c>
      <c r="F47" s="603"/>
      <c r="G47" s="206" t="e">
        <f>IF(B47="","",VLOOKUP(B47,[0]!LT,2))</f>
        <v>#REF!</v>
      </c>
      <c r="H47" s="206" t="e">
        <f>IF(B47="","",VLOOKUP(B47,[0]!LT,3))</f>
        <v>#REF!</v>
      </c>
      <c r="I47" s="207" t="e">
        <f>IF(B47="","",VLOOKUP(B47,[0]!LT,5))</f>
        <v>#REF!</v>
      </c>
      <c r="J47" s="206" t="e">
        <f>IF(B47="","",VLOOKUP(B47,[0]!LT,4))</f>
        <v>#REF!</v>
      </c>
      <c r="K47" s="600" t="e">
        <f>IF(J47=J48,J47,CONCATENATE(J47," / ",J48))</f>
        <v>#REF!</v>
      </c>
      <c r="L47" s="208" t="e">
        <f>IF(B47="","",VLOOKUP(B47,[0]!LT,8))</f>
        <v>#REF!</v>
      </c>
      <c r="M47" s="604" t="e">
        <f t="array" ref="M47">IF(I47:K47="","",SUM(I47+I48))</f>
        <v>#REF!</v>
      </c>
      <c r="N47" s="609" t="e">
        <f>IF(D47=$N$8,AI47,"")</f>
        <v>#REF!</v>
      </c>
      <c r="O47" s="610" t="e">
        <f>IF(D47=$O$8,AI47,"")</f>
        <v>#REF!</v>
      </c>
      <c r="P47" s="609" t="e">
        <f>IF(D47=$P$8,AI47,"")</f>
        <v>#REF!</v>
      </c>
      <c r="Q47" s="610" t="e">
        <f>IF(D47=$Q$8,AI47,"")</f>
        <v>#REF!</v>
      </c>
      <c r="R47" s="609" t="e">
        <f>IF(D47=$R$8,AI47,"")</f>
        <v>#REF!</v>
      </c>
      <c r="S47" s="610" t="e">
        <f>IF(D47=$S$8,AI47,"")</f>
        <v>#REF!</v>
      </c>
      <c r="T47" s="609" t="e">
        <f>IF(D47=$T$8,AI47,"")</f>
        <v>#REF!</v>
      </c>
      <c r="U47" s="610" t="e">
        <f>IF(D47=$U$8,AI47,"")</f>
        <v>#REF!</v>
      </c>
      <c r="V47" s="609" t="e">
        <f>IF(D47=$V$8,AI47,"")</f>
        <v>#REF!</v>
      </c>
      <c r="W47" s="610" t="e">
        <f>IF(D47=$W$8,AI47,"")</f>
        <v>#REF!</v>
      </c>
      <c r="X47" s="609" t="e">
        <f>IF(D47=$X$8,AI47,"")</f>
        <v>#REF!</v>
      </c>
      <c r="Y47" s="610" t="e">
        <f>IF(D47=$Y$8,AI47,"")</f>
        <v>#REF!</v>
      </c>
      <c r="Z47" s="609" t="e">
        <f>IF(D47=$Z$8,AI47,"")</f>
        <v>#REF!</v>
      </c>
      <c r="AA47" s="610" t="e">
        <f>IF(D47=$AA$8,AI47,"")</f>
        <v>#REF!</v>
      </c>
      <c r="AB47" s="609" t="e">
        <f>IF(D47=$AB$8,AI47,"")</f>
        <v>#REF!</v>
      </c>
      <c r="AC47" s="610" t="e">
        <f>IF(D47=$AC$8,AI47,"")</f>
        <v>#REF!</v>
      </c>
      <c r="AD47" s="610" t="e">
        <f>IF(D47=$AD$8,AI47,"")</f>
        <v>#REF!</v>
      </c>
      <c r="AE47" s="610" t="e">
        <f>IF(D47=$AE$8,AI47,"")</f>
        <v>#REF!</v>
      </c>
      <c r="AF47" s="611" t="e">
        <f>IF(D47=$AF$8,AI47,"")</f>
        <v>#REF!</v>
      </c>
      <c r="AG47" s="610" t="e">
        <f>IF(D47=$AG$8,AI47,"")</f>
        <v>#REF!</v>
      </c>
      <c r="AH47" s="216" t="e">
        <f t="shared" si="3"/>
        <v>#REF!</v>
      </c>
      <c r="AI47" s="598" t="e">
        <f t="array" ref="AI47">IF(AH47="","",SUM(AH47:AH48))</f>
        <v>#REF!</v>
      </c>
      <c r="AK47" s="13"/>
    </row>
    <row r="48" spans="1:37" ht="19.5" customHeight="1">
      <c r="A48" s="599"/>
      <c r="B48" s="212" t="e">
        <f>IF(#REF!="","",#REF!)</f>
        <v>#REF!</v>
      </c>
      <c r="C48" s="600"/>
      <c r="D48" s="601"/>
      <c r="E48" s="602"/>
      <c r="F48" s="603"/>
      <c r="G48" s="213" t="e">
        <f>IF(B48="","",VLOOKUP(B48,[0]!LT,2))</f>
        <v>#REF!</v>
      </c>
      <c r="H48" s="213" t="e">
        <f>IF(B48="","",VLOOKUP(B48,[0]!LT,3))</f>
        <v>#REF!</v>
      </c>
      <c r="I48" s="214" t="e">
        <f>IF(B48="","",VLOOKUP(B48,[0]!LT,5))</f>
        <v>#REF!</v>
      </c>
      <c r="J48" s="213" t="e">
        <f>IF(B48="","",VLOOKUP(B48,[0]!LT,4))</f>
        <v>#REF!</v>
      </c>
      <c r="K48" s="600"/>
      <c r="L48" s="224" t="e">
        <f>IF(B48="","",VLOOKUP(B48,[0]!LT,8))</f>
        <v>#REF!</v>
      </c>
      <c r="M48" s="604"/>
      <c r="N48" s="609"/>
      <c r="O48" s="610"/>
      <c r="P48" s="609"/>
      <c r="Q48" s="610"/>
      <c r="R48" s="609"/>
      <c r="S48" s="610"/>
      <c r="T48" s="609"/>
      <c r="U48" s="610"/>
      <c r="V48" s="609"/>
      <c r="W48" s="610"/>
      <c r="X48" s="609"/>
      <c r="Y48" s="610"/>
      <c r="Z48" s="609"/>
      <c r="AA48" s="610"/>
      <c r="AB48" s="609"/>
      <c r="AC48" s="610"/>
      <c r="AD48" s="610"/>
      <c r="AE48" s="610"/>
      <c r="AF48" s="611"/>
      <c r="AG48" s="610"/>
      <c r="AH48" s="216" t="e">
        <f t="shared" si="3"/>
        <v>#REF!</v>
      </c>
      <c r="AI48" s="598"/>
      <c r="AK48" s="13"/>
    </row>
    <row r="49" spans="1:37" ht="19.5" customHeight="1">
      <c r="A49" s="599">
        <v>21</v>
      </c>
      <c r="B49" s="205" t="e">
        <f>IF(#REF!="","",#REF!)</f>
        <v>#REF!</v>
      </c>
      <c r="C49" s="600"/>
      <c r="D49" s="601" t="e">
        <f>IF(#REF!="","",#REF!)</f>
        <v>#REF!</v>
      </c>
      <c r="E49" s="602" t="e">
        <f>IF(D49="","",VLOOKUP(D49,ser,2))</f>
        <v>#REF!</v>
      </c>
      <c r="F49" s="603"/>
      <c r="G49" s="206" t="e">
        <f>IF(B49="","",VLOOKUP(B49,[0]!LT,2))</f>
        <v>#REF!</v>
      </c>
      <c r="H49" s="206" t="e">
        <f>IF(B49="","",VLOOKUP(B49,[0]!LT,3))</f>
        <v>#REF!</v>
      </c>
      <c r="I49" s="207" t="e">
        <f>IF(B49="","",VLOOKUP(B49,[0]!LT,5))</f>
        <v>#REF!</v>
      </c>
      <c r="J49" s="206" t="e">
        <f>IF(B49="","",VLOOKUP(B49,[0]!LT,4))</f>
        <v>#REF!</v>
      </c>
      <c r="K49" s="600" t="e">
        <f>IF(J49=J50,J49,CONCATENATE(J49," / ",J50))</f>
        <v>#REF!</v>
      </c>
      <c r="L49" s="208" t="e">
        <f>IF(B49="","",VLOOKUP(B49,[0]!LT,8))</f>
        <v>#REF!</v>
      </c>
      <c r="M49" s="604" t="e">
        <f t="array" ref="M49">IF(I49:K49="","",SUM(I49+I50))</f>
        <v>#REF!</v>
      </c>
      <c r="N49" s="595" t="e">
        <f>IF(D49=$N$8,AI49,"")</f>
        <v>#REF!</v>
      </c>
      <c r="O49" s="596" t="e">
        <f>IF(D49=$O$8,AI49,"")</f>
        <v>#REF!</v>
      </c>
      <c r="P49" s="595" t="e">
        <f>IF(D49=$P$8,AI49,"")</f>
        <v>#REF!</v>
      </c>
      <c r="Q49" s="596" t="e">
        <f>IF(D49=$Q$8,AI49,"")</f>
        <v>#REF!</v>
      </c>
      <c r="R49" s="595" t="e">
        <f>IF(D49=$R$8,AI49,"")</f>
        <v>#REF!</v>
      </c>
      <c r="S49" s="596" t="e">
        <f>IF(D49=$S$8,AI49,"")</f>
        <v>#REF!</v>
      </c>
      <c r="T49" s="595" t="e">
        <f>IF(D49=$T$8,AI49,"")</f>
        <v>#REF!</v>
      </c>
      <c r="U49" s="596" t="e">
        <f>IF(D49=$U$8,AI49,"")</f>
        <v>#REF!</v>
      </c>
      <c r="V49" s="595" t="e">
        <f>IF(D49=$V$8,AI49,"")</f>
        <v>#REF!</v>
      </c>
      <c r="W49" s="596" t="e">
        <f>IF(D49=$W$8,AI49,"")</f>
        <v>#REF!</v>
      </c>
      <c r="X49" s="595" t="e">
        <f>IF(D49=$X$8,AI49,"")</f>
        <v>#REF!</v>
      </c>
      <c r="Y49" s="596" t="e">
        <f>IF(D49=$Y$8,AI49,"")</f>
        <v>#REF!</v>
      </c>
      <c r="Z49" s="595" t="e">
        <f>IF(D49=$Z$8,AI49,"")</f>
        <v>#REF!</v>
      </c>
      <c r="AA49" s="596" t="e">
        <f>IF(D49=$AA$8,AI49,"")</f>
        <v>#REF!</v>
      </c>
      <c r="AB49" s="595" t="e">
        <f>IF(D49=$AB$8,AI49,"")</f>
        <v>#REF!</v>
      </c>
      <c r="AC49" s="596" t="e">
        <f>IF(D49=$AC$8,AI49,"")</f>
        <v>#REF!</v>
      </c>
      <c r="AD49" s="596" t="e">
        <f>IF(D49=$AD$8,AI49,"")</f>
        <v>#REF!</v>
      </c>
      <c r="AE49" s="596" t="e">
        <f>IF(D49=$AE$8,AI49,"")</f>
        <v>#REF!</v>
      </c>
      <c r="AF49" s="597" t="e">
        <f>IF(D49=$AF$8,AI49,"")</f>
        <v>#REF!</v>
      </c>
      <c r="AG49" s="596" t="e">
        <f>IF(D49=$AG$8,AI49,"")</f>
        <v>#REF!</v>
      </c>
      <c r="AH49" s="216" t="e">
        <f t="shared" si="3"/>
        <v>#REF!</v>
      </c>
      <c r="AI49" s="598" t="e">
        <f t="array" ref="AI49">IF(AH49="","",SUM(AH49:AH50))</f>
        <v>#REF!</v>
      </c>
      <c r="AK49" s="13"/>
    </row>
    <row r="50" spans="1:37" ht="19.5" customHeight="1">
      <c r="A50" s="599"/>
      <c r="B50" s="212" t="e">
        <f>IF(#REF!="","",#REF!)</f>
        <v>#REF!</v>
      </c>
      <c r="C50" s="600"/>
      <c r="D50" s="601"/>
      <c r="E50" s="602"/>
      <c r="F50" s="603"/>
      <c r="G50" s="213" t="e">
        <f>IF(B50="","",VLOOKUP(B50,[0]!LT,2))</f>
        <v>#REF!</v>
      </c>
      <c r="H50" s="213" t="e">
        <f>IF(B50="","",VLOOKUP(B50,[0]!LT,3))</f>
        <v>#REF!</v>
      </c>
      <c r="I50" s="214" t="e">
        <f>IF(B50="","",VLOOKUP(B50,[0]!LT,5))</f>
        <v>#REF!</v>
      </c>
      <c r="J50" s="213" t="e">
        <f>IF(B50="","",VLOOKUP(B50,[0]!LT,4))</f>
        <v>#REF!</v>
      </c>
      <c r="K50" s="600"/>
      <c r="L50" s="224" t="e">
        <f>IF(B50="","",VLOOKUP(B50,[0]!LT,8))</f>
        <v>#REF!</v>
      </c>
      <c r="M50" s="604"/>
      <c r="N50" s="595"/>
      <c r="O50" s="596"/>
      <c r="P50" s="595"/>
      <c r="Q50" s="596"/>
      <c r="R50" s="595"/>
      <c r="S50" s="596"/>
      <c r="T50" s="595"/>
      <c r="U50" s="596"/>
      <c r="V50" s="595"/>
      <c r="W50" s="596"/>
      <c r="X50" s="595"/>
      <c r="Y50" s="596"/>
      <c r="Z50" s="595"/>
      <c r="AA50" s="596"/>
      <c r="AB50" s="595"/>
      <c r="AC50" s="596"/>
      <c r="AD50" s="596"/>
      <c r="AE50" s="596"/>
      <c r="AF50" s="597"/>
      <c r="AG50" s="596"/>
      <c r="AH50" s="216" t="e">
        <f t="shared" si="3"/>
        <v>#REF!</v>
      </c>
      <c r="AI50" s="598"/>
      <c r="AK50" s="13"/>
    </row>
    <row r="51" spans="1:37" ht="19.5" customHeight="1">
      <c r="A51" s="599">
        <v>22</v>
      </c>
      <c r="B51" s="205" t="e">
        <f>IF(#REF!="","",#REF!)</f>
        <v>#REF!</v>
      </c>
      <c r="C51" s="600"/>
      <c r="D51" s="601" t="e">
        <f>IF(#REF!="","",#REF!)</f>
        <v>#REF!</v>
      </c>
      <c r="E51" s="602" t="e">
        <f>IF(D51="","",VLOOKUP(D51,ser,2))</f>
        <v>#REF!</v>
      </c>
      <c r="F51" s="603"/>
      <c r="G51" s="218" t="e">
        <f>IF(B51="","",VLOOKUP(B51,[0]!LT,2))</f>
        <v>#REF!</v>
      </c>
      <c r="H51" s="218" t="e">
        <f>IF(B51="","",VLOOKUP(B51,[0]!LT,3))</f>
        <v>#REF!</v>
      </c>
      <c r="I51" s="219" t="e">
        <f>IF(B51="","",VLOOKUP(B51,[0]!LT,5))</f>
        <v>#REF!</v>
      </c>
      <c r="J51" s="218" t="e">
        <f>IF(B51="","",VLOOKUP(B51,[0]!LT,4))</f>
        <v>#REF!</v>
      </c>
      <c r="K51" s="607" t="e">
        <f>IF(J51=J52,J51,CONCATENATE(J51," / ",J52))</f>
        <v>#REF!</v>
      </c>
      <c r="L51" s="220" t="e">
        <f>IF(B51="","",VLOOKUP(B51,[0]!LT,8))</f>
        <v>#REF!</v>
      </c>
      <c r="M51" s="608" t="e">
        <f t="array" ref="M51">IF(I51:K51="","",SUM(I51+I52))</f>
        <v>#REF!</v>
      </c>
      <c r="N51" s="595" t="e">
        <f>IF(D51=$N$8,AI51,"")</f>
        <v>#REF!</v>
      </c>
      <c r="O51" s="596" t="e">
        <f>IF(D51=$O$8,AI51,"")</f>
        <v>#REF!</v>
      </c>
      <c r="P51" s="595" t="e">
        <f>IF(D51=$P$8,AI51,"")</f>
        <v>#REF!</v>
      </c>
      <c r="Q51" s="596" t="e">
        <f>IF(D51=$Q$8,AI51,"")</f>
        <v>#REF!</v>
      </c>
      <c r="R51" s="595" t="e">
        <f>IF(D51=$R$8,AI51,"")</f>
        <v>#REF!</v>
      </c>
      <c r="S51" s="596" t="e">
        <f>IF(D51=$S$8,AI51,"")</f>
        <v>#REF!</v>
      </c>
      <c r="T51" s="595" t="e">
        <f>IF(D51=$T$8,AI51,"")</f>
        <v>#REF!</v>
      </c>
      <c r="U51" s="596" t="e">
        <f>IF(D51=$U$8,AI51,"")</f>
        <v>#REF!</v>
      </c>
      <c r="V51" s="595" t="e">
        <f>IF(D51=$V$8,AI51,"")</f>
        <v>#REF!</v>
      </c>
      <c r="W51" s="596" t="e">
        <f>IF(D51=$W$8,AI51,"")</f>
        <v>#REF!</v>
      </c>
      <c r="X51" s="595" t="e">
        <f>IF(D51=$X$8,AI51,"")</f>
        <v>#REF!</v>
      </c>
      <c r="Y51" s="596" t="e">
        <f>IF(D51=$Y$8,AI51,"")</f>
        <v>#REF!</v>
      </c>
      <c r="Z51" s="595" t="e">
        <f>IF(D51=$Z$8,AI51,"")</f>
        <v>#REF!</v>
      </c>
      <c r="AA51" s="596" t="e">
        <f>IF(D51=$AA$8,AI51,"")</f>
        <v>#REF!</v>
      </c>
      <c r="AB51" s="595" t="e">
        <f>IF(D51=$AB$8,AI51,"")</f>
        <v>#REF!</v>
      </c>
      <c r="AC51" s="596" t="e">
        <f>IF(D51=$AC$8,AI51,"")</f>
        <v>#REF!</v>
      </c>
      <c r="AD51" s="596" t="e">
        <f>IF(D51=$AD$8,AI51,"")</f>
        <v>#REF!</v>
      </c>
      <c r="AE51" s="596" t="e">
        <f>IF(D51=$AE$8,AI51,"")</f>
        <v>#REF!</v>
      </c>
      <c r="AF51" s="597" t="e">
        <f>IF(D51=$AF$8,AI51,"")</f>
        <v>#REF!</v>
      </c>
      <c r="AG51" s="596" t="e">
        <f>IF(D51=$AG$8,AI51,"")</f>
        <v>#REF!</v>
      </c>
      <c r="AH51" s="216" t="e">
        <f t="shared" si="3"/>
        <v>#REF!</v>
      </c>
      <c r="AI51" s="598" t="e">
        <f t="array" ref="AI51">IF(AH51="","",SUM(AH51:AH52))</f>
        <v>#REF!</v>
      </c>
      <c r="AK51" s="13"/>
    </row>
    <row r="52" spans="1:37" ht="19.5" customHeight="1">
      <c r="A52" s="599"/>
      <c r="B52" s="212" t="e">
        <f>IF(#REF!="","",#REF!)</f>
        <v>#REF!</v>
      </c>
      <c r="C52" s="600"/>
      <c r="D52" s="601"/>
      <c r="E52" s="602"/>
      <c r="F52" s="603"/>
      <c r="G52" s="213" t="e">
        <f>IF(B52="","",VLOOKUP(B52,[0]!LT,2))</f>
        <v>#REF!</v>
      </c>
      <c r="H52" s="213" t="e">
        <f>IF(B52="","",VLOOKUP(B52,[0]!LT,3))</f>
        <v>#REF!</v>
      </c>
      <c r="I52" s="214" t="e">
        <f>IF(B52="","",VLOOKUP(B52,[0]!LT,5))</f>
        <v>#REF!</v>
      </c>
      <c r="J52" s="213" t="e">
        <f>IF(B52="","",VLOOKUP(B52,[0]!LT,4))</f>
        <v>#REF!</v>
      </c>
      <c r="K52" s="607"/>
      <c r="L52" s="220" t="e">
        <f>IF(B52="","",VLOOKUP(B52,[0]!LT,8))</f>
        <v>#REF!</v>
      </c>
      <c r="M52" s="608"/>
      <c r="N52" s="595"/>
      <c r="O52" s="596"/>
      <c r="P52" s="595"/>
      <c r="Q52" s="596"/>
      <c r="R52" s="595"/>
      <c r="S52" s="596"/>
      <c r="T52" s="595"/>
      <c r="U52" s="596"/>
      <c r="V52" s="595"/>
      <c r="W52" s="596"/>
      <c r="X52" s="595"/>
      <c r="Y52" s="596"/>
      <c r="Z52" s="595"/>
      <c r="AA52" s="596"/>
      <c r="AB52" s="595"/>
      <c r="AC52" s="596"/>
      <c r="AD52" s="596"/>
      <c r="AE52" s="596"/>
      <c r="AF52" s="597"/>
      <c r="AG52" s="596"/>
      <c r="AH52" s="216" t="e">
        <f t="shared" si="3"/>
        <v>#REF!</v>
      </c>
      <c r="AI52" s="598"/>
      <c r="AK52" s="13"/>
    </row>
    <row r="53" spans="1:37" ht="19.5" customHeight="1">
      <c r="A53" s="599">
        <v>23</v>
      </c>
      <c r="B53" s="205" t="e">
        <f>IF(#REF!="","",#REF!)</f>
        <v>#REF!</v>
      </c>
      <c r="C53" s="600"/>
      <c r="D53" s="601" t="e">
        <f>IF(#REF!="","",#REF!)</f>
        <v>#REF!</v>
      </c>
      <c r="E53" s="602" t="e">
        <f>IF(D53="","",VLOOKUP(D53,ser,2))</f>
        <v>#REF!</v>
      </c>
      <c r="F53" s="603"/>
      <c r="G53" s="206" t="e">
        <f>IF(B53="","",VLOOKUP(B53,[0]!LT,2))</f>
        <v>#REF!</v>
      </c>
      <c r="H53" s="206" t="e">
        <f>IF(B53="","",VLOOKUP(B53,[0]!LT,3))</f>
        <v>#REF!</v>
      </c>
      <c r="I53" s="207" t="e">
        <f>IF(B53="","",VLOOKUP(B53,[0]!LT,5))</f>
        <v>#REF!</v>
      </c>
      <c r="J53" s="206" t="e">
        <f>IF(B53="","",VLOOKUP(B53,[0]!LT,4))</f>
        <v>#REF!</v>
      </c>
      <c r="K53" s="605" t="e">
        <f>IF(J53=J54,J53,CONCATENATE(J53," / ",J54))</f>
        <v>#REF!</v>
      </c>
      <c r="L53" s="208" t="e">
        <f>IF(B53="","",VLOOKUP(B53,[0]!LT,8))</f>
        <v>#REF!</v>
      </c>
      <c r="M53" s="606" t="e">
        <f t="array" ref="M53">IF(I53:K53="","",SUM(I53+I54))</f>
        <v>#REF!</v>
      </c>
      <c r="N53" s="595" t="e">
        <f>IF(D53=$N$8,AI53,"")</f>
        <v>#REF!</v>
      </c>
      <c r="O53" s="596" t="e">
        <f>IF(D53=$O$8,AI53,"")</f>
        <v>#REF!</v>
      </c>
      <c r="P53" s="595" t="e">
        <f>IF(D53=$P$8,AI53,"")</f>
        <v>#REF!</v>
      </c>
      <c r="Q53" s="596" t="e">
        <f>IF(D53=$Q$8,AI53,"")</f>
        <v>#REF!</v>
      </c>
      <c r="R53" s="595" t="e">
        <f>IF(D53=$R$8,AI53,"")</f>
        <v>#REF!</v>
      </c>
      <c r="S53" s="596" t="e">
        <f>IF(D53=$S$8,AI53,"")</f>
        <v>#REF!</v>
      </c>
      <c r="T53" s="595" t="e">
        <f>IF(D53=$T$8,AI53,"")</f>
        <v>#REF!</v>
      </c>
      <c r="U53" s="596" t="e">
        <f>IF(D53=$U$8,AI53,"")</f>
        <v>#REF!</v>
      </c>
      <c r="V53" s="595" t="e">
        <f>IF(D53=$V$8,AI53,"")</f>
        <v>#REF!</v>
      </c>
      <c r="W53" s="596" t="e">
        <f>IF(D53=$W$8,AI53,"")</f>
        <v>#REF!</v>
      </c>
      <c r="X53" s="595" t="e">
        <f>IF(D53=$X$8,AI53,"")</f>
        <v>#REF!</v>
      </c>
      <c r="Y53" s="596" t="e">
        <f>IF(D53=$Y$8,AI53,"")</f>
        <v>#REF!</v>
      </c>
      <c r="Z53" s="595" t="e">
        <f>IF(D53=$Z$8,AI53,"")</f>
        <v>#REF!</v>
      </c>
      <c r="AA53" s="596" t="e">
        <f>IF(D53=$AA$8,AI53,"")</f>
        <v>#REF!</v>
      </c>
      <c r="AB53" s="595" t="e">
        <f>IF(D53=$AB$8,AI53,"")</f>
        <v>#REF!</v>
      </c>
      <c r="AC53" s="596" t="e">
        <f>IF(D53=$AC$8,AI53,"")</f>
        <v>#REF!</v>
      </c>
      <c r="AD53" s="596" t="e">
        <f>IF(D53=$AD$8,AI53,"")</f>
        <v>#REF!</v>
      </c>
      <c r="AE53" s="596" t="e">
        <f>IF(D53=$AE$8,AI53,"")</f>
        <v>#REF!</v>
      </c>
      <c r="AF53" s="597" t="e">
        <f>IF(D53=$AF$8,AI53,"")</f>
        <v>#REF!</v>
      </c>
      <c r="AG53" s="596" t="e">
        <f>IF(D53=$AG$8,AI53,"")</f>
        <v>#REF!</v>
      </c>
      <c r="AH53" s="216" t="e">
        <f t="shared" si="3"/>
        <v>#REF!</v>
      </c>
      <c r="AI53" s="598" t="e">
        <f t="array" ref="AI53">IF(AH53="","",SUM(AH53:AH54))</f>
        <v>#REF!</v>
      </c>
      <c r="AK53" s="13"/>
    </row>
    <row r="54" spans="1:37" ht="19.5" customHeight="1">
      <c r="A54" s="599"/>
      <c r="B54" s="212" t="e">
        <f>IF(#REF!="","",#REF!)</f>
        <v>#REF!</v>
      </c>
      <c r="C54" s="600"/>
      <c r="D54" s="601"/>
      <c r="E54" s="602"/>
      <c r="F54" s="603"/>
      <c r="G54" s="221" t="e">
        <f>IF(B54="","",VLOOKUP(B54,[0]!LT,2))</f>
        <v>#REF!</v>
      </c>
      <c r="H54" s="221" t="e">
        <f>IF(B54="","",VLOOKUP(B54,[0]!LT,3))</f>
        <v>#REF!</v>
      </c>
      <c r="I54" s="222" t="e">
        <f>IF(B54="","",VLOOKUP(B54,[0]!LT,5))</f>
        <v>#REF!</v>
      </c>
      <c r="J54" s="221" t="e">
        <f>IF(B54="","",VLOOKUP(B54,[0]!LT,4))</f>
        <v>#REF!</v>
      </c>
      <c r="K54" s="605"/>
      <c r="L54" s="223" t="e">
        <f>IF(B54="","",VLOOKUP(B54,[0]!LT,8))</f>
        <v>#REF!</v>
      </c>
      <c r="M54" s="606"/>
      <c r="N54" s="595"/>
      <c r="O54" s="596"/>
      <c r="P54" s="595"/>
      <c r="Q54" s="596"/>
      <c r="R54" s="595"/>
      <c r="S54" s="596"/>
      <c r="T54" s="595"/>
      <c r="U54" s="596"/>
      <c r="V54" s="595"/>
      <c r="W54" s="596"/>
      <c r="X54" s="595"/>
      <c r="Y54" s="596"/>
      <c r="Z54" s="595"/>
      <c r="AA54" s="596"/>
      <c r="AB54" s="595"/>
      <c r="AC54" s="596"/>
      <c r="AD54" s="596"/>
      <c r="AE54" s="596"/>
      <c r="AF54" s="597"/>
      <c r="AG54" s="596"/>
      <c r="AH54" s="216" t="e">
        <f t="shared" si="3"/>
        <v>#REF!</v>
      </c>
      <c r="AI54" s="598"/>
      <c r="AK54" s="13"/>
    </row>
    <row r="55" spans="1:37" ht="19.5" customHeight="1">
      <c r="A55" s="599">
        <v>24</v>
      </c>
      <c r="B55" s="205" t="e">
        <f>IF(#REF!="","",#REF!)</f>
        <v>#REF!</v>
      </c>
      <c r="C55" s="600"/>
      <c r="D55" s="601" t="e">
        <f>IF(#REF!="","",#REF!)</f>
        <v>#REF!</v>
      </c>
      <c r="E55" s="602" t="e">
        <f>IF(D55="","",VLOOKUP(D55,ser,2))</f>
        <v>#REF!</v>
      </c>
      <c r="F55" s="603"/>
      <c r="G55" s="206" t="e">
        <f>IF(B55="","",VLOOKUP(B55,[0]!LT,2))</f>
        <v>#REF!</v>
      </c>
      <c r="H55" s="206" t="e">
        <f>IF(B55="","",VLOOKUP(B55,[0]!LT,3))</f>
        <v>#REF!</v>
      </c>
      <c r="I55" s="207" t="e">
        <f>IF(B55="","",VLOOKUP(B55,[0]!LT,5))</f>
        <v>#REF!</v>
      </c>
      <c r="J55" s="206" t="e">
        <f>IF(B55="","",VLOOKUP(B55,[0]!LT,4))</f>
        <v>#REF!</v>
      </c>
      <c r="K55" s="600" t="e">
        <f>IF(J55=J56,J55,CONCATENATE(J55," / ",J56))</f>
        <v>#REF!</v>
      </c>
      <c r="L55" s="208" t="e">
        <f>IF(B55="","",VLOOKUP(B55,[0]!LT,8))</f>
        <v>#REF!</v>
      </c>
      <c r="M55" s="604" t="e">
        <f t="array" ref="M55">IF(I55:K55="","",SUM(I55+I56))</f>
        <v>#REF!</v>
      </c>
      <c r="N55" s="595" t="e">
        <f>IF(D55=$N$8,AI55,"")</f>
        <v>#REF!</v>
      </c>
      <c r="O55" s="596" t="e">
        <f>IF(D55=$O$8,AI55,"")</f>
        <v>#REF!</v>
      </c>
      <c r="P55" s="595" t="e">
        <f>IF(D55=$P$8,AI55,"")</f>
        <v>#REF!</v>
      </c>
      <c r="Q55" s="596" t="e">
        <f>IF(D55=$Q$8,AI55,"")</f>
        <v>#REF!</v>
      </c>
      <c r="R55" s="595" t="e">
        <f>IF(D55=$R$8,AI55,"")</f>
        <v>#REF!</v>
      </c>
      <c r="S55" s="596" t="e">
        <f>IF(D55=$S$8,AI55,"")</f>
        <v>#REF!</v>
      </c>
      <c r="T55" s="595" t="e">
        <f>IF(D55=$T$8,AI55,"")</f>
        <v>#REF!</v>
      </c>
      <c r="U55" s="596" t="e">
        <f>IF(D55=$U$8,AI55,"")</f>
        <v>#REF!</v>
      </c>
      <c r="V55" s="595" t="e">
        <f>IF(D55=$V$8,AI55,"")</f>
        <v>#REF!</v>
      </c>
      <c r="W55" s="596" t="e">
        <f>IF(D55=$W$8,AI55,"")</f>
        <v>#REF!</v>
      </c>
      <c r="X55" s="595" t="e">
        <f>IF(D55=$X$8,AI55,"")</f>
        <v>#REF!</v>
      </c>
      <c r="Y55" s="596" t="e">
        <f>IF(D55=$Y$8,AI55,"")</f>
        <v>#REF!</v>
      </c>
      <c r="Z55" s="595" t="e">
        <f>IF(D55=$Z$8,AI55,"")</f>
        <v>#REF!</v>
      </c>
      <c r="AA55" s="596" t="e">
        <f>IF(D55=$AA$8,AI55,"")</f>
        <v>#REF!</v>
      </c>
      <c r="AB55" s="595" t="e">
        <f>IF(D55=$AB$8,AI55,"")</f>
        <v>#REF!</v>
      </c>
      <c r="AC55" s="596" t="e">
        <f>IF(D55=$AC$8,AI55,"")</f>
        <v>#REF!</v>
      </c>
      <c r="AD55" s="596" t="e">
        <f>IF(D55=$AD$8,AI55,"")</f>
        <v>#REF!</v>
      </c>
      <c r="AE55" s="596" t="e">
        <f>IF(D55=$AE$8,AI55,"")</f>
        <v>#REF!</v>
      </c>
      <c r="AF55" s="597" t="e">
        <f>IF(D55=$AF$8,AI55,"")</f>
        <v>#REF!</v>
      </c>
      <c r="AG55" s="596" t="e">
        <f>IF(D55=$AG$8,AI55,"")</f>
        <v>#REF!</v>
      </c>
      <c r="AH55" s="216" t="e">
        <f t="shared" si="3"/>
        <v>#REF!</v>
      </c>
      <c r="AI55" s="598" t="e">
        <f t="array" ref="AI55">IF(AH55="","",SUM(AH55:AH56))</f>
        <v>#REF!</v>
      </c>
      <c r="AK55" s="13"/>
    </row>
    <row r="56" spans="1:37" ht="19.5" customHeight="1">
      <c r="A56" s="599"/>
      <c r="B56" s="212" t="e">
        <f>IF(#REF!="","",#REF!)</f>
        <v>#REF!</v>
      </c>
      <c r="C56" s="600"/>
      <c r="D56" s="601"/>
      <c r="E56" s="602"/>
      <c r="F56" s="603"/>
      <c r="G56" s="213" t="e">
        <f>IF(B56="","",VLOOKUP(B56,[0]!LT,2))</f>
        <v>#REF!</v>
      </c>
      <c r="H56" s="213" t="e">
        <f>IF(B56="","",VLOOKUP(B56,[0]!LT,3))</f>
        <v>#REF!</v>
      </c>
      <c r="I56" s="214" t="e">
        <f>IF(B56="","",VLOOKUP(B56,[0]!LT,5))</f>
        <v>#REF!</v>
      </c>
      <c r="J56" s="213" t="e">
        <f>IF(B56="","",VLOOKUP(B56,[0]!LT,4))</f>
        <v>#REF!</v>
      </c>
      <c r="K56" s="600"/>
      <c r="L56" s="224" t="e">
        <f>IF(B56="","",VLOOKUP(B56,[0]!LT,8))</f>
        <v>#REF!</v>
      </c>
      <c r="M56" s="604"/>
      <c r="N56" s="595"/>
      <c r="O56" s="596"/>
      <c r="P56" s="595"/>
      <c r="Q56" s="596"/>
      <c r="R56" s="595"/>
      <c r="S56" s="596"/>
      <c r="T56" s="595"/>
      <c r="U56" s="596"/>
      <c r="V56" s="595"/>
      <c r="W56" s="596"/>
      <c r="X56" s="595"/>
      <c r="Y56" s="596"/>
      <c r="Z56" s="595"/>
      <c r="AA56" s="596"/>
      <c r="AB56" s="595"/>
      <c r="AC56" s="596"/>
      <c r="AD56" s="596"/>
      <c r="AE56" s="596"/>
      <c r="AF56" s="597"/>
      <c r="AG56" s="596"/>
      <c r="AH56" s="216" t="e">
        <f t="shared" si="3"/>
        <v>#REF!</v>
      </c>
      <c r="AI56" s="598"/>
      <c r="AK56" s="13"/>
    </row>
    <row r="57" spans="1:37" ht="19.5" customHeight="1">
      <c r="A57" s="599">
        <v>25</v>
      </c>
      <c r="B57" s="205" t="e">
        <f>IF(#REF!="","",#REF!)</f>
        <v>#REF!</v>
      </c>
      <c r="C57" s="600"/>
      <c r="D57" s="601" t="e">
        <f>IF(#REF!="","",#REF!)</f>
        <v>#REF!</v>
      </c>
      <c r="E57" s="602" t="e">
        <f>IF(D57="","",VLOOKUP(D57,ser,2))</f>
        <v>#REF!</v>
      </c>
      <c r="F57" s="603"/>
      <c r="G57" s="206" t="e">
        <f>IF(B57="","",VLOOKUP(B57,[0]!LT,2))</f>
        <v>#REF!</v>
      </c>
      <c r="H57" s="206" t="e">
        <f>IF(B57="","",VLOOKUP(B57,[0]!LT,3))</f>
        <v>#REF!</v>
      </c>
      <c r="I57" s="207" t="e">
        <f>IF(B57="","",VLOOKUP(B57,[0]!LT,5))</f>
        <v>#REF!</v>
      </c>
      <c r="J57" s="206" t="e">
        <f>IF(B57="","",VLOOKUP(B57,[0]!LT,4))</f>
        <v>#REF!</v>
      </c>
      <c r="K57" s="600" t="e">
        <f>IF(J57=J58,J57,CONCATENATE(J57," / ",J58))</f>
        <v>#REF!</v>
      </c>
      <c r="L57" s="208" t="e">
        <f>IF(B57="","",VLOOKUP(B57,[0]!LT,8))</f>
        <v>#REF!</v>
      </c>
      <c r="M57" s="604" t="e">
        <f t="array" ref="M57">IF(I57:K57="","",SUM(I57+I58))</f>
        <v>#REF!</v>
      </c>
      <c r="N57" s="595" t="e">
        <f>IF(D57=$N$8,AI57,"")</f>
        <v>#REF!</v>
      </c>
      <c r="O57" s="596" t="e">
        <f>IF(D57=$O$8,AI57,"")</f>
        <v>#REF!</v>
      </c>
      <c r="P57" s="595" t="e">
        <f>IF(D57=$P$8,AI57,"")</f>
        <v>#REF!</v>
      </c>
      <c r="Q57" s="596" t="e">
        <f>IF(D57=$Q$8,AI57,"")</f>
        <v>#REF!</v>
      </c>
      <c r="R57" s="595" t="e">
        <f>IF(D57=$R$8,AI57,"")</f>
        <v>#REF!</v>
      </c>
      <c r="S57" s="596" t="e">
        <f>IF(D57=$S$8,AI57,"")</f>
        <v>#REF!</v>
      </c>
      <c r="T57" s="595" t="e">
        <f>IF(D57=$T$8,AI57,"")</f>
        <v>#REF!</v>
      </c>
      <c r="U57" s="596" t="e">
        <f>IF(D57=$U$8,AI57,"")</f>
        <v>#REF!</v>
      </c>
      <c r="V57" s="595" t="e">
        <f>IF(D57=$V$8,AI57,"")</f>
        <v>#REF!</v>
      </c>
      <c r="W57" s="596" t="e">
        <f>IF(D57=$W$8,AI57,"")</f>
        <v>#REF!</v>
      </c>
      <c r="X57" s="595" t="e">
        <f>IF(D57=$X$8,AI57,"")</f>
        <v>#REF!</v>
      </c>
      <c r="Y57" s="596" t="e">
        <f>IF(D57=$Y$8,AI57,"")</f>
        <v>#REF!</v>
      </c>
      <c r="Z57" s="595" t="e">
        <f>IF(D57=$Z$8,AI57,"")</f>
        <v>#REF!</v>
      </c>
      <c r="AA57" s="596" t="e">
        <f>IF(D57=$AA$8,AI57,"")</f>
        <v>#REF!</v>
      </c>
      <c r="AB57" s="595" t="e">
        <f>IF(D57=$AB$8,AI57,"")</f>
        <v>#REF!</v>
      </c>
      <c r="AC57" s="596" t="e">
        <f>IF(D57=$AC$8,AI57,"")</f>
        <v>#REF!</v>
      </c>
      <c r="AD57" s="596" t="e">
        <f>IF(D57=$AD$8,AI57,"")</f>
        <v>#REF!</v>
      </c>
      <c r="AE57" s="596" t="e">
        <f>IF(D57=$AE$8,AI57,"")</f>
        <v>#REF!</v>
      </c>
      <c r="AF57" s="597" t="e">
        <f>IF(D57=$AF$8,AI57,"")</f>
        <v>#REF!</v>
      </c>
      <c r="AG57" s="596" t="e">
        <f>IF(D57=$AG$8,AI57,"")</f>
        <v>#REF!</v>
      </c>
      <c r="AH57" s="216" t="e">
        <f t="shared" si="3"/>
        <v>#REF!</v>
      </c>
      <c r="AI57" s="598" t="e">
        <f t="array" ref="AI57">IF(AH57="","",SUM(AH57:AH58))</f>
        <v>#REF!</v>
      </c>
      <c r="AK57" s="13"/>
    </row>
    <row r="58" spans="1:37" ht="19.5" customHeight="1">
      <c r="A58" s="599"/>
      <c r="B58" s="212" t="e">
        <f>IF(#REF!="","",#REF!)</f>
        <v>#REF!</v>
      </c>
      <c r="C58" s="600"/>
      <c r="D58" s="601"/>
      <c r="E58" s="602"/>
      <c r="F58" s="603"/>
      <c r="G58" s="213" t="e">
        <f>IF(B58="","",VLOOKUP(B58,[0]!LT,2))</f>
        <v>#REF!</v>
      </c>
      <c r="H58" s="213" t="e">
        <f>IF(B58="","",VLOOKUP(B58,[0]!LT,3))</f>
        <v>#REF!</v>
      </c>
      <c r="I58" s="214" t="e">
        <f>IF(B58="","",VLOOKUP(B58,[0]!LT,5))</f>
        <v>#REF!</v>
      </c>
      <c r="J58" s="213" t="e">
        <f>IF(B58="","",VLOOKUP(B58,[0]!LT,4))</f>
        <v>#REF!</v>
      </c>
      <c r="K58" s="600"/>
      <c r="L58" s="224" t="e">
        <f>IF(B58="","",VLOOKUP(B58,[0]!LT,8))</f>
        <v>#REF!</v>
      </c>
      <c r="M58" s="604"/>
      <c r="N58" s="595"/>
      <c r="O58" s="596"/>
      <c r="P58" s="595"/>
      <c r="Q58" s="596"/>
      <c r="R58" s="595"/>
      <c r="S58" s="596"/>
      <c r="T58" s="595"/>
      <c r="U58" s="596"/>
      <c r="V58" s="595"/>
      <c r="W58" s="596"/>
      <c r="X58" s="595"/>
      <c r="Y58" s="596"/>
      <c r="Z58" s="595"/>
      <c r="AA58" s="596"/>
      <c r="AB58" s="595"/>
      <c r="AC58" s="596"/>
      <c r="AD58" s="596"/>
      <c r="AE58" s="596"/>
      <c r="AF58" s="597"/>
      <c r="AG58" s="596"/>
      <c r="AH58" s="216" t="e">
        <f t="shared" si="3"/>
        <v>#REF!</v>
      </c>
      <c r="AI58" s="598"/>
      <c r="AK58" s="13"/>
    </row>
    <row r="59" spans="1:37" ht="19.5" customHeight="1">
      <c r="A59" s="599">
        <v>26</v>
      </c>
      <c r="B59" s="205" t="e">
        <f>IF(#REF!="","",#REF!)</f>
        <v>#REF!</v>
      </c>
      <c r="C59" s="600"/>
      <c r="D59" s="601" t="e">
        <f>IF(#REF!="","",#REF!)</f>
        <v>#REF!</v>
      </c>
      <c r="E59" s="602" t="e">
        <f>IF(D59="","",VLOOKUP(D59,ser,2))</f>
        <v>#REF!</v>
      </c>
      <c r="F59" s="603"/>
      <c r="G59" s="218" t="e">
        <f>IF(B59="","",VLOOKUP(B59,[0]!LT,2))</f>
        <v>#REF!</v>
      </c>
      <c r="H59" s="218" t="e">
        <f>IF(B59="","",VLOOKUP(B59,[0]!LT,3))</f>
        <v>#REF!</v>
      </c>
      <c r="I59" s="219" t="e">
        <f>IF(B59="","",VLOOKUP(B59,[0]!LT,5))</f>
        <v>#REF!</v>
      </c>
      <c r="J59" s="218" t="e">
        <f>IF(B59="","",VLOOKUP(B59,[0]!LT,4))</f>
        <v>#REF!</v>
      </c>
      <c r="K59" s="607" t="e">
        <f>IF(J59=J60,J59,CONCATENATE(J59," / ",J60))</f>
        <v>#REF!</v>
      </c>
      <c r="L59" s="220" t="e">
        <f>IF(B59="","",VLOOKUP(B59,[0]!LT,8))</f>
        <v>#REF!</v>
      </c>
      <c r="M59" s="608" t="e">
        <f t="array" ref="M59">IF(I59:K59="","",SUM(I59+I60))</f>
        <v>#REF!</v>
      </c>
      <c r="N59" s="595" t="e">
        <f>IF(D59=$N$8,AI59,"")</f>
        <v>#REF!</v>
      </c>
      <c r="O59" s="596" t="e">
        <f>IF(D59=$O$8,AI59,"")</f>
        <v>#REF!</v>
      </c>
      <c r="P59" s="595" t="e">
        <f>IF(D59=$P$8,AI59,"")</f>
        <v>#REF!</v>
      </c>
      <c r="Q59" s="596" t="e">
        <f>IF(D59=$Q$8,AI59,"")</f>
        <v>#REF!</v>
      </c>
      <c r="R59" s="595" t="e">
        <f>IF(D59=$R$8,AI59,"")</f>
        <v>#REF!</v>
      </c>
      <c r="S59" s="596" t="e">
        <f>IF(D59=$S$8,AI59,"")</f>
        <v>#REF!</v>
      </c>
      <c r="T59" s="595" t="e">
        <f>IF(D59=$T$8,AI59,"")</f>
        <v>#REF!</v>
      </c>
      <c r="U59" s="596" t="e">
        <f>IF(D59=$U$8,AI59,"")</f>
        <v>#REF!</v>
      </c>
      <c r="V59" s="595" t="e">
        <f>IF(D59=$V$8,AI59,"")</f>
        <v>#REF!</v>
      </c>
      <c r="W59" s="596" t="e">
        <f>IF(D59=$W$8,AI59,"")</f>
        <v>#REF!</v>
      </c>
      <c r="X59" s="595" t="e">
        <f>IF(D59=$X$8,AI59,"")</f>
        <v>#REF!</v>
      </c>
      <c r="Y59" s="596" t="e">
        <f>IF(D59=$Y$8,AI59,"")</f>
        <v>#REF!</v>
      </c>
      <c r="Z59" s="595" t="e">
        <f>IF(D59=$Z$8,AI59,"")</f>
        <v>#REF!</v>
      </c>
      <c r="AA59" s="596" t="e">
        <f>IF(D59=$AA$8,AI59,"")</f>
        <v>#REF!</v>
      </c>
      <c r="AB59" s="595" t="e">
        <f>IF(D59=$AB$8,AI59,"")</f>
        <v>#REF!</v>
      </c>
      <c r="AC59" s="596" t="e">
        <f>IF(D59=$AC$8,AI59,"")</f>
        <v>#REF!</v>
      </c>
      <c r="AD59" s="596" t="e">
        <f>IF(D59=$AD$8,AI59,"")</f>
        <v>#REF!</v>
      </c>
      <c r="AE59" s="596" t="e">
        <f>IF(D59=$AE$8,AI59,"")</f>
        <v>#REF!</v>
      </c>
      <c r="AF59" s="597" t="e">
        <f>IF(D59=$AF$8,AI59,"")</f>
        <v>#REF!</v>
      </c>
      <c r="AG59" s="596" t="e">
        <f>IF(D59=$AG$8,AI59,"")</f>
        <v>#REF!</v>
      </c>
      <c r="AH59" s="216" t="e">
        <f t="shared" si="3"/>
        <v>#REF!</v>
      </c>
      <c r="AI59" s="598" t="e">
        <f t="array" ref="AI59">IF(AH59="","",SUM(AH59:AH60))</f>
        <v>#REF!</v>
      </c>
      <c r="AK59" s="13"/>
    </row>
    <row r="60" spans="1:37" ht="19.5" customHeight="1">
      <c r="A60" s="599"/>
      <c r="B60" s="212" t="e">
        <f>IF(#REF!="","",#REF!)</f>
        <v>#REF!</v>
      </c>
      <c r="C60" s="600"/>
      <c r="D60" s="601"/>
      <c r="E60" s="602"/>
      <c r="F60" s="603"/>
      <c r="G60" s="213" t="e">
        <f>IF(B60="","",VLOOKUP(B60,[0]!LT,2))</f>
        <v>#REF!</v>
      </c>
      <c r="H60" s="213" t="e">
        <f>IF(B60="","",VLOOKUP(B60,[0]!LT,3))</f>
        <v>#REF!</v>
      </c>
      <c r="I60" s="214" t="e">
        <f>IF(B60="","",VLOOKUP(B60,[0]!LT,5))</f>
        <v>#REF!</v>
      </c>
      <c r="J60" s="213" t="e">
        <f>IF(B60="","",VLOOKUP(B60,[0]!LT,4))</f>
        <v>#REF!</v>
      </c>
      <c r="K60" s="607"/>
      <c r="L60" s="220" t="e">
        <f>IF(B60="","",VLOOKUP(B60,[0]!LT,8))</f>
        <v>#REF!</v>
      </c>
      <c r="M60" s="608"/>
      <c r="N60" s="595"/>
      <c r="O60" s="596"/>
      <c r="P60" s="595"/>
      <c r="Q60" s="596"/>
      <c r="R60" s="595"/>
      <c r="S60" s="596"/>
      <c r="T60" s="595"/>
      <c r="U60" s="596"/>
      <c r="V60" s="595"/>
      <c r="W60" s="596"/>
      <c r="X60" s="595"/>
      <c r="Y60" s="596"/>
      <c r="Z60" s="595"/>
      <c r="AA60" s="596"/>
      <c r="AB60" s="595"/>
      <c r="AC60" s="596"/>
      <c r="AD60" s="596"/>
      <c r="AE60" s="596"/>
      <c r="AF60" s="597"/>
      <c r="AG60" s="596"/>
      <c r="AH60" s="216" t="e">
        <f t="shared" si="3"/>
        <v>#REF!</v>
      </c>
      <c r="AI60" s="598"/>
      <c r="AK60" s="13"/>
    </row>
    <row r="61" spans="1:37" ht="19.5" customHeight="1">
      <c r="A61" s="599">
        <v>27</v>
      </c>
      <c r="B61" s="205" t="e">
        <f>IF(#REF!="","",#REF!)</f>
        <v>#REF!</v>
      </c>
      <c r="C61" s="600"/>
      <c r="D61" s="601" t="e">
        <f>IF(#REF!="","",#REF!)</f>
        <v>#REF!</v>
      </c>
      <c r="E61" s="602" t="e">
        <f>IF(D61="","",VLOOKUP(D61,ser,2))</f>
        <v>#REF!</v>
      </c>
      <c r="F61" s="603"/>
      <c r="G61" s="206" t="e">
        <f>IF(B61="","",VLOOKUP(B61,[0]!LT,2))</f>
        <v>#REF!</v>
      </c>
      <c r="H61" s="206" t="e">
        <f>IF(B61="","",VLOOKUP(B61,[0]!LT,3))</f>
        <v>#REF!</v>
      </c>
      <c r="I61" s="207" t="e">
        <f>IF(B61="","",VLOOKUP(B61,[0]!LT,5))</f>
        <v>#REF!</v>
      </c>
      <c r="J61" s="206" t="e">
        <f>IF(B61="","",VLOOKUP(B61,[0]!LT,4))</f>
        <v>#REF!</v>
      </c>
      <c r="K61" s="605" t="e">
        <f>IF(J61=J62,J61,CONCATENATE(J61," / ",J62))</f>
        <v>#REF!</v>
      </c>
      <c r="L61" s="208" t="e">
        <f>IF(B61="","",VLOOKUP(B61,[0]!LT,8))</f>
        <v>#REF!</v>
      </c>
      <c r="M61" s="606" t="e">
        <f t="array" ref="M61">IF(I61:K61="","",SUM(I61+I62))</f>
        <v>#REF!</v>
      </c>
      <c r="N61" s="595" t="e">
        <f>IF(D61=$N$8,AI61,"")</f>
        <v>#REF!</v>
      </c>
      <c r="O61" s="596" t="e">
        <f>IF(D61=$O$8,AI61,"")</f>
        <v>#REF!</v>
      </c>
      <c r="P61" s="595" t="e">
        <f>IF(D61=$P$8,AI61,"")</f>
        <v>#REF!</v>
      </c>
      <c r="Q61" s="596" t="e">
        <f>IF(D61=$Q$8,AI61,"")</f>
        <v>#REF!</v>
      </c>
      <c r="R61" s="595" t="e">
        <f>IF(D61=$R$8,AI61,"")</f>
        <v>#REF!</v>
      </c>
      <c r="S61" s="596" t="e">
        <f>IF(D61=$S$8,AI61,"")</f>
        <v>#REF!</v>
      </c>
      <c r="T61" s="595" t="e">
        <f>IF(D61=$T$8,AI61,"")</f>
        <v>#REF!</v>
      </c>
      <c r="U61" s="596" t="e">
        <f>IF(D61=$U$8,AI61,"")</f>
        <v>#REF!</v>
      </c>
      <c r="V61" s="595" t="e">
        <f>IF(D61=$V$8,AI61,"")</f>
        <v>#REF!</v>
      </c>
      <c r="W61" s="596" t="e">
        <f>IF(D61=$W$8,AI61,"")</f>
        <v>#REF!</v>
      </c>
      <c r="X61" s="595" t="e">
        <f>IF(D61=$X$8,AI61,"")</f>
        <v>#REF!</v>
      </c>
      <c r="Y61" s="596" t="e">
        <f>IF(D61=$Y$8,AI61,"")</f>
        <v>#REF!</v>
      </c>
      <c r="Z61" s="595" t="e">
        <f>IF(D61=$Z$8,AI61,"")</f>
        <v>#REF!</v>
      </c>
      <c r="AA61" s="596" t="e">
        <f>IF(D61=$AA$8,AI61,"")</f>
        <v>#REF!</v>
      </c>
      <c r="AB61" s="595" t="e">
        <f>IF(D61=$AB$8,AI61,"")</f>
        <v>#REF!</v>
      </c>
      <c r="AC61" s="596" t="e">
        <f>IF(D61=$AC$8,AI61,"")</f>
        <v>#REF!</v>
      </c>
      <c r="AD61" s="596" t="e">
        <f>IF(D61=$AD$8,AI61,"")</f>
        <v>#REF!</v>
      </c>
      <c r="AE61" s="596" t="e">
        <f>IF(D61=$AE$8,AI61,"")</f>
        <v>#REF!</v>
      </c>
      <c r="AF61" s="597" t="e">
        <f>IF(D61=$AF$8,AI61,"")</f>
        <v>#REF!</v>
      </c>
      <c r="AG61" s="596" t="e">
        <f>IF(D61=$AG$8,AI61,"")</f>
        <v>#REF!</v>
      </c>
      <c r="AH61" s="216" t="e">
        <f t="shared" si="3"/>
        <v>#REF!</v>
      </c>
      <c r="AI61" s="598" t="e">
        <f t="array" ref="AI61">IF(AH61="","",SUM(AH61:AH62))</f>
        <v>#REF!</v>
      </c>
      <c r="AK61" s="13"/>
    </row>
    <row r="62" spans="1:37" ht="19.5" customHeight="1">
      <c r="A62" s="599"/>
      <c r="B62" s="212" t="e">
        <f>IF(#REF!="","",#REF!)</f>
        <v>#REF!</v>
      </c>
      <c r="C62" s="600"/>
      <c r="D62" s="601"/>
      <c r="E62" s="602"/>
      <c r="F62" s="603"/>
      <c r="G62" s="221" t="e">
        <f>IF(B62="","",VLOOKUP(B62,[0]!LT,2))</f>
        <v>#REF!</v>
      </c>
      <c r="H62" s="221" t="e">
        <f>IF(B62="","",VLOOKUP(B62,[0]!LT,3))</f>
        <v>#REF!</v>
      </c>
      <c r="I62" s="222" t="e">
        <f>IF(B62="","",VLOOKUP(B62,[0]!LT,5))</f>
        <v>#REF!</v>
      </c>
      <c r="J62" s="221" t="e">
        <f>IF(B62="","",VLOOKUP(B62,[0]!LT,4))</f>
        <v>#REF!</v>
      </c>
      <c r="K62" s="605"/>
      <c r="L62" s="223" t="e">
        <f>IF(B62="","",VLOOKUP(B62,[0]!LT,8))</f>
        <v>#REF!</v>
      </c>
      <c r="M62" s="606"/>
      <c r="N62" s="595"/>
      <c r="O62" s="596"/>
      <c r="P62" s="595"/>
      <c r="Q62" s="596"/>
      <c r="R62" s="595"/>
      <c r="S62" s="596"/>
      <c r="T62" s="595"/>
      <c r="U62" s="596"/>
      <c r="V62" s="595"/>
      <c r="W62" s="596"/>
      <c r="X62" s="595"/>
      <c r="Y62" s="596"/>
      <c r="Z62" s="595"/>
      <c r="AA62" s="596"/>
      <c r="AB62" s="595"/>
      <c r="AC62" s="596"/>
      <c r="AD62" s="596"/>
      <c r="AE62" s="596"/>
      <c r="AF62" s="597"/>
      <c r="AG62" s="596"/>
      <c r="AH62" s="216" t="e">
        <f t="shared" si="3"/>
        <v>#REF!</v>
      </c>
      <c r="AI62" s="598"/>
      <c r="AK62" s="13"/>
    </row>
    <row r="63" spans="1:37" ht="19.5" customHeight="1">
      <c r="A63" s="599">
        <v>28</v>
      </c>
      <c r="B63" s="205" t="e">
        <f>IF(#REF!="","",#REF!)</f>
        <v>#REF!</v>
      </c>
      <c r="C63" s="600"/>
      <c r="D63" s="601" t="e">
        <f>IF(#REF!="","",#REF!)</f>
        <v>#REF!</v>
      </c>
      <c r="E63" s="602" t="e">
        <f>IF(D63="","",VLOOKUP(D63,ser,2))</f>
        <v>#REF!</v>
      </c>
      <c r="F63" s="603"/>
      <c r="G63" s="206" t="e">
        <f>IF(B63="","",VLOOKUP(B63,[0]!LT,2))</f>
        <v>#REF!</v>
      </c>
      <c r="H63" s="206" t="e">
        <f>IF(B63="","",VLOOKUP(B63,[0]!LT,3))</f>
        <v>#REF!</v>
      </c>
      <c r="I63" s="207" t="e">
        <f>IF(B63="","",VLOOKUP(B63,[0]!LT,5))</f>
        <v>#REF!</v>
      </c>
      <c r="J63" s="206" t="e">
        <f>IF(B63="","",VLOOKUP(B63,[0]!LT,4))</f>
        <v>#REF!</v>
      </c>
      <c r="K63" s="600" t="e">
        <f>IF(J63=J64,J63,CONCATENATE(J63," / ",J64))</f>
        <v>#REF!</v>
      </c>
      <c r="L63" s="208" t="e">
        <f>IF(B63="","",VLOOKUP(B63,[0]!LT,8))</f>
        <v>#REF!</v>
      </c>
      <c r="M63" s="604" t="e">
        <f t="array" ref="M63">IF(I63:K63="","",SUM(I63+I64))</f>
        <v>#REF!</v>
      </c>
      <c r="N63" s="595" t="e">
        <f>IF(D63=$N$8,AI63,"")</f>
        <v>#REF!</v>
      </c>
      <c r="O63" s="596" t="e">
        <f>IF(D63=$O$8,AI63,"")</f>
        <v>#REF!</v>
      </c>
      <c r="P63" s="595" t="e">
        <f>IF(D63=$P$8,AI63,"")</f>
        <v>#REF!</v>
      </c>
      <c r="Q63" s="596" t="e">
        <f>IF(D63=$Q$8,AI63,"")</f>
        <v>#REF!</v>
      </c>
      <c r="R63" s="595" t="e">
        <f>IF(D63=$R$8,AI63,"")</f>
        <v>#REF!</v>
      </c>
      <c r="S63" s="596" t="e">
        <f>IF(D63=$S$8,AI63,"")</f>
        <v>#REF!</v>
      </c>
      <c r="T63" s="595" t="e">
        <f>IF(D63=$T$8,AI63,"")</f>
        <v>#REF!</v>
      </c>
      <c r="U63" s="596" t="e">
        <f>IF(D63=$U$8,AI63,"")</f>
        <v>#REF!</v>
      </c>
      <c r="V63" s="595" t="e">
        <f>IF(D63=$V$8,AI63,"")</f>
        <v>#REF!</v>
      </c>
      <c r="W63" s="596" t="e">
        <f>IF(D63=$W$8,AI63,"")</f>
        <v>#REF!</v>
      </c>
      <c r="X63" s="595" t="e">
        <f>IF(D63=$X$8,AI63,"")</f>
        <v>#REF!</v>
      </c>
      <c r="Y63" s="596" t="e">
        <f>IF(D63=$Y$8,AI63,"")</f>
        <v>#REF!</v>
      </c>
      <c r="Z63" s="595" t="e">
        <f>IF(D63=$Z$8,AI63,"")</f>
        <v>#REF!</v>
      </c>
      <c r="AA63" s="596" t="e">
        <f>IF(D63=$AA$8,AI63,"")</f>
        <v>#REF!</v>
      </c>
      <c r="AB63" s="595" t="e">
        <f>IF(D63=$AB$8,AI63,"")</f>
        <v>#REF!</v>
      </c>
      <c r="AC63" s="596" t="e">
        <f>IF(D63=$AC$8,AI63,"")</f>
        <v>#REF!</v>
      </c>
      <c r="AD63" s="596" t="e">
        <f>IF(D63=$AD$8,AI63,"")</f>
        <v>#REF!</v>
      </c>
      <c r="AE63" s="596" t="e">
        <f>IF(D63=$AE$8,AI63,"")</f>
        <v>#REF!</v>
      </c>
      <c r="AF63" s="597" t="e">
        <f>IF(D63=$AF$8,AI63,"")</f>
        <v>#REF!</v>
      </c>
      <c r="AG63" s="596" t="e">
        <f>IF(D63=$AG$8,AI63,"")</f>
        <v>#REF!</v>
      </c>
      <c r="AH63" s="216" t="e">
        <f t="shared" si="3"/>
        <v>#REF!</v>
      </c>
      <c r="AI63" s="598" t="e">
        <f t="array" ref="AI63">IF(AH63="","",SUM(AH63:AH64))</f>
        <v>#REF!</v>
      </c>
      <c r="AK63" s="13"/>
    </row>
    <row r="64" spans="1:37" ht="19.5" customHeight="1">
      <c r="A64" s="599"/>
      <c r="B64" s="212" t="e">
        <f>IF(#REF!="","",#REF!)</f>
        <v>#REF!</v>
      </c>
      <c r="C64" s="600"/>
      <c r="D64" s="601"/>
      <c r="E64" s="602"/>
      <c r="F64" s="603"/>
      <c r="G64" s="213" t="e">
        <f>IF(B64="","",VLOOKUP(B64,[0]!LT,2))</f>
        <v>#REF!</v>
      </c>
      <c r="H64" s="213" t="e">
        <f>IF(B64="","",VLOOKUP(B64,[0]!LT,3))</f>
        <v>#REF!</v>
      </c>
      <c r="I64" s="214" t="e">
        <f>IF(B64="","",VLOOKUP(B64,[0]!LT,5))</f>
        <v>#REF!</v>
      </c>
      <c r="J64" s="213" t="e">
        <f>IF(B64="","",VLOOKUP(B64,[0]!LT,4))</f>
        <v>#REF!</v>
      </c>
      <c r="K64" s="600"/>
      <c r="L64" s="224" t="e">
        <f>IF(B64="","",VLOOKUP(B64,[0]!LT,8))</f>
        <v>#REF!</v>
      </c>
      <c r="M64" s="604"/>
      <c r="N64" s="595"/>
      <c r="O64" s="596"/>
      <c r="P64" s="595"/>
      <c r="Q64" s="596"/>
      <c r="R64" s="595"/>
      <c r="S64" s="596"/>
      <c r="T64" s="595"/>
      <c r="U64" s="596"/>
      <c r="V64" s="595"/>
      <c r="W64" s="596"/>
      <c r="X64" s="595"/>
      <c r="Y64" s="596"/>
      <c r="Z64" s="595"/>
      <c r="AA64" s="596"/>
      <c r="AB64" s="595"/>
      <c r="AC64" s="596"/>
      <c r="AD64" s="596"/>
      <c r="AE64" s="596"/>
      <c r="AF64" s="597"/>
      <c r="AG64" s="596"/>
      <c r="AH64" s="216" t="e">
        <f t="shared" si="3"/>
        <v>#REF!</v>
      </c>
      <c r="AI64" s="598"/>
      <c r="AK64" s="13"/>
    </row>
    <row r="65" spans="1:37" ht="19.5" customHeight="1">
      <c r="A65" s="599">
        <v>29</v>
      </c>
      <c r="B65" s="205" t="e">
        <f>IF(#REF!="","",#REF!)</f>
        <v>#REF!</v>
      </c>
      <c r="C65" s="600"/>
      <c r="D65" s="601" t="e">
        <f>IF(#REF!="","",#REF!)</f>
        <v>#REF!</v>
      </c>
      <c r="E65" s="602" t="e">
        <f>IF(D65="","",VLOOKUP(D65,ser,2))</f>
        <v>#REF!</v>
      </c>
      <c r="F65" s="603"/>
      <c r="G65" s="206" t="e">
        <f>IF(B65="","",VLOOKUP(B65,[0]!LT,2))</f>
        <v>#REF!</v>
      </c>
      <c r="H65" s="206" t="e">
        <f>IF(B65="","",VLOOKUP(B65,[0]!LT,3))</f>
        <v>#REF!</v>
      </c>
      <c r="I65" s="207" t="e">
        <f>IF(B65="","",VLOOKUP(B65,[0]!LT,5))</f>
        <v>#REF!</v>
      </c>
      <c r="J65" s="206" t="e">
        <f>IF(B65="","",VLOOKUP(B65,[0]!LT,4))</f>
        <v>#REF!</v>
      </c>
      <c r="K65" s="600" t="e">
        <f>IF(J65=J66,J65,CONCATENATE(J65," / ",J66))</f>
        <v>#REF!</v>
      </c>
      <c r="L65" s="208" t="e">
        <f>IF(B65="","",VLOOKUP(B65,[0]!LT,8))</f>
        <v>#REF!</v>
      </c>
      <c r="M65" s="604" t="e">
        <f t="array" ref="M65">IF(I65:K65="","",SUM(I65+I66))</f>
        <v>#REF!</v>
      </c>
      <c r="N65" s="595" t="e">
        <f>IF(D65=$N$8,AI65,"")</f>
        <v>#REF!</v>
      </c>
      <c r="O65" s="596" t="e">
        <f>IF(D65=$O$8,AI65,"")</f>
        <v>#REF!</v>
      </c>
      <c r="P65" s="595" t="e">
        <f>IF(D65=$P$8,AI65,"")</f>
        <v>#REF!</v>
      </c>
      <c r="Q65" s="596" t="e">
        <f>IF(D65=$Q$8,AI65,"")</f>
        <v>#REF!</v>
      </c>
      <c r="R65" s="595" t="e">
        <f>IF(D65=$R$8,AI65,"")</f>
        <v>#REF!</v>
      </c>
      <c r="S65" s="596" t="e">
        <f>IF(D65=$S$8,AI65,"")</f>
        <v>#REF!</v>
      </c>
      <c r="T65" s="595" t="e">
        <f>IF(D65=$T$8,AI65,"")</f>
        <v>#REF!</v>
      </c>
      <c r="U65" s="596" t="e">
        <f>IF(D65=$U$8,AI65,"")</f>
        <v>#REF!</v>
      </c>
      <c r="V65" s="595" t="e">
        <f>IF(D65=$V$8,AI65,"")</f>
        <v>#REF!</v>
      </c>
      <c r="W65" s="596" t="e">
        <f>IF(D65=$W$8,AI65,"")</f>
        <v>#REF!</v>
      </c>
      <c r="X65" s="595" t="e">
        <f>IF(D65=$X$8,AI65,"")</f>
        <v>#REF!</v>
      </c>
      <c r="Y65" s="596" t="e">
        <f>IF(D65=$Y$8,AI65,"")</f>
        <v>#REF!</v>
      </c>
      <c r="Z65" s="595" t="e">
        <f>IF(D65=$Z$8,AI65,"")</f>
        <v>#REF!</v>
      </c>
      <c r="AA65" s="596" t="e">
        <f>IF(D65=$AA$8,AI65,"")</f>
        <v>#REF!</v>
      </c>
      <c r="AB65" s="595" t="e">
        <f>IF(D65=$AB$8,AI65,"")</f>
        <v>#REF!</v>
      </c>
      <c r="AC65" s="596" t="e">
        <f>IF(D65=$AC$8,AI65,"")</f>
        <v>#REF!</v>
      </c>
      <c r="AD65" s="596" t="e">
        <f>IF(D65=$AD$8,AI65,"")</f>
        <v>#REF!</v>
      </c>
      <c r="AE65" s="596" t="e">
        <f>IF(D65=$AE$8,AI65,"")</f>
        <v>#REF!</v>
      </c>
      <c r="AF65" s="597" t="e">
        <f>IF(D65=$AF$8,AI65,"")</f>
        <v>#REF!</v>
      </c>
      <c r="AG65" s="596" t="e">
        <f>IF(D65=$AG$8,AI65,"")</f>
        <v>#REF!</v>
      </c>
      <c r="AH65" s="216" t="e">
        <f t="shared" si="3"/>
        <v>#REF!</v>
      </c>
      <c r="AI65" s="598" t="e">
        <f t="array" ref="AI65">IF(AH65="","",SUM(AH65:AH66))</f>
        <v>#REF!</v>
      </c>
      <c r="AK65" s="13"/>
    </row>
    <row r="66" spans="1:37" ht="19.5" customHeight="1">
      <c r="A66" s="599"/>
      <c r="B66" s="212" t="e">
        <f>IF(#REF!="","",#REF!)</f>
        <v>#REF!</v>
      </c>
      <c r="C66" s="600"/>
      <c r="D66" s="601"/>
      <c r="E66" s="602"/>
      <c r="F66" s="603"/>
      <c r="G66" s="213" t="e">
        <f>IF(B66="","",VLOOKUP(B66,[0]!LT,2))</f>
        <v>#REF!</v>
      </c>
      <c r="H66" s="213" t="e">
        <f>IF(B66="","",VLOOKUP(B66,[0]!LT,3))</f>
        <v>#REF!</v>
      </c>
      <c r="I66" s="214" t="e">
        <f>IF(B66="","",VLOOKUP(B66,[0]!LT,5))</f>
        <v>#REF!</v>
      </c>
      <c r="J66" s="213" t="e">
        <f>IF(B66="","",VLOOKUP(B66,[0]!LT,4))</f>
        <v>#REF!</v>
      </c>
      <c r="K66" s="600"/>
      <c r="L66" s="224" t="e">
        <f>IF(B66="","",VLOOKUP(B66,[0]!LT,8))</f>
        <v>#REF!</v>
      </c>
      <c r="M66" s="604"/>
      <c r="N66" s="595"/>
      <c r="O66" s="596"/>
      <c r="P66" s="595"/>
      <c r="Q66" s="596"/>
      <c r="R66" s="595"/>
      <c r="S66" s="596"/>
      <c r="T66" s="595"/>
      <c r="U66" s="596"/>
      <c r="V66" s="595"/>
      <c r="W66" s="596"/>
      <c r="X66" s="595"/>
      <c r="Y66" s="596"/>
      <c r="Z66" s="595"/>
      <c r="AA66" s="596"/>
      <c r="AB66" s="595"/>
      <c r="AC66" s="596"/>
      <c r="AD66" s="596"/>
      <c r="AE66" s="596"/>
      <c r="AF66" s="597"/>
      <c r="AG66" s="596"/>
      <c r="AH66" s="216" t="e">
        <f t="shared" si="3"/>
        <v>#REF!</v>
      </c>
      <c r="AI66" s="598"/>
      <c r="AK66" s="13"/>
    </row>
    <row r="67" spans="1:37" ht="19.5" customHeight="1">
      <c r="A67" s="599">
        <v>30</v>
      </c>
      <c r="B67" s="205" t="e">
        <f>IF(#REF!="","",#REF!)</f>
        <v>#REF!</v>
      </c>
      <c r="C67" s="600"/>
      <c r="D67" s="601" t="e">
        <f>IF(#REF!="","",#REF!)</f>
        <v>#REF!</v>
      </c>
      <c r="E67" s="602" t="e">
        <f>IF(D67="","",VLOOKUP(D67,ser,2))</f>
        <v>#REF!</v>
      </c>
      <c r="F67" s="603"/>
      <c r="G67" s="218" t="e">
        <f>IF(B67="","",VLOOKUP(B67,[0]!LT,2))</f>
        <v>#REF!</v>
      </c>
      <c r="H67" s="218" t="e">
        <f>IF(B67="","",VLOOKUP(B67,[0]!LT,3))</f>
        <v>#REF!</v>
      </c>
      <c r="I67" s="219" t="e">
        <f>IF(B67="","",VLOOKUP(B67,[0]!LT,5))</f>
        <v>#REF!</v>
      </c>
      <c r="J67" s="218" t="e">
        <f>IF(B67="","",VLOOKUP(B67,[0]!LT,4))</f>
        <v>#REF!</v>
      </c>
      <c r="K67" s="607" t="e">
        <f>IF(J67=J68,J67,CONCATENATE(J67," / ",J68))</f>
        <v>#REF!</v>
      </c>
      <c r="L67" s="220" t="e">
        <f>IF(B67="","",VLOOKUP(B67,[0]!LT,8))</f>
        <v>#REF!</v>
      </c>
      <c r="M67" s="608" t="e">
        <f t="array" ref="M67">IF(I67:K67="","",SUM(I67+I68))</f>
        <v>#REF!</v>
      </c>
      <c r="N67" s="595" t="e">
        <f>IF(D67=$N$8,AI67,"")</f>
        <v>#REF!</v>
      </c>
      <c r="O67" s="596" t="e">
        <f>IF(D67=$O$8,AI67,"")</f>
        <v>#REF!</v>
      </c>
      <c r="P67" s="595" t="e">
        <f>IF(D67=$P$8,AI67,"")</f>
        <v>#REF!</v>
      </c>
      <c r="Q67" s="596" t="e">
        <f>IF(D67=$Q$8,AI67,"")</f>
        <v>#REF!</v>
      </c>
      <c r="R67" s="595" t="e">
        <f>IF(D67=$R$8,AI67,"")</f>
        <v>#REF!</v>
      </c>
      <c r="S67" s="596" t="e">
        <f>IF(D67=$S$8,AI67,"")</f>
        <v>#REF!</v>
      </c>
      <c r="T67" s="595" t="e">
        <f>IF(D67=$T$8,AI67,"")</f>
        <v>#REF!</v>
      </c>
      <c r="U67" s="596" t="e">
        <f>IF(D67=$U$8,AI67,"")</f>
        <v>#REF!</v>
      </c>
      <c r="V67" s="595" t="e">
        <f>IF(D67=$V$8,AI67,"")</f>
        <v>#REF!</v>
      </c>
      <c r="W67" s="596" t="e">
        <f>IF(D67=$W$8,AI67,"")</f>
        <v>#REF!</v>
      </c>
      <c r="X67" s="595" t="e">
        <f>IF(D67=$X$8,AI67,"")</f>
        <v>#REF!</v>
      </c>
      <c r="Y67" s="596" t="e">
        <f>IF(D67=$Y$8,AI67,"")</f>
        <v>#REF!</v>
      </c>
      <c r="Z67" s="595" t="e">
        <f>IF(D67=$Z$8,AI67,"")</f>
        <v>#REF!</v>
      </c>
      <c r="AA67" s="596" t="e">
        <f>IF(D67=$AA$8,AI67,"")</f>
        <v>#REF!</v>
      </c>
      <c r="AB67" s="595" t="e">
        <f>IF(D67=$AB$8,AI67,"")</f>
        <v>#REF!</v>
      </c>
      <c r="AC67" s="596" t="e">
        <f>IF(D67=$AC$8,AI67,"")</f>
        <v>#REF!</v>
      </c>
      <c r="AD67" s="596" t="e">
        <f>IF(D67=$AD$8,AI67,"")</f>
        <v>#REF!</v>
      </c>
      <c r="AE67" s="596" t="e">
        <f>IF(D67=$AE$8,AI67,"")</f>
        <v>#REF!</v>
      </c>
      <c r="AF67" s="597" t="e">
        <f>IF(D67=$AF$8,AI67,"")</f>
        <v>#REF!</v>
      </c>
      <c r="AG67" s="596" t="e">
        <f>IF(D67=$AG$8,AI67,"")</f>
        <v>#REF!</v>
      </c>
      <c r="AH67" s="216" t="e">
        <f t="shared" si="3"/>
        <v>#REF!</v>
      </c>
      <c r="AI67" s="598" t="e">
        <f t="array" ref="AI67">IF(AH67="","",SUM(AH67:AH68))</f>
        <v>#REF!</v>
      </c>
      <c r="AK67" s="13"/>
    </row>
    <row r="68" spans="1:37" ht="19.5" customHeight="1">
      <c r="A68" s="599"/>
      <c r="B68" s="212" t="e">
        <f>IF(#REF!="","",#REF!)</f>
        <v>#REF!</v>
      </c>
      <c r="C68" s="600"/>
      <c r="D68" s="601"/>
      <c r="E68" s="602"/>
      <c r="F68" s="603"/>
      <c r="G68" s="213" t="e">
        <f>IF(B68="","",VLOOKUP(B68,[0]!LT,2))</f>
        <v>#REF!</v>
      </c>
      <c r="H68" s="213" t="e">
        <f>IF(B68="","",VLOOKUP(B68,[0]!LT,3))</f>
        <v>#REF!</v>
      </c>
      <c r="I68" s="214" t="e">
        <f>IF(B68="","",VLOOKUP(B68,[0]!LT,5))</f>
        <v>#REF!</v>
      </c>
      <c r="J68" s="213" t="e">
        <f>IF(B68="","",VLOOKUP(B68,[0]!LT,4))</f>
        <v>#REF!</v>
      </c>
      <c r="K68" s="607"/>
      <c r="L68" s="220" t="e">
        <f>IF(B68="","",VLOOKUP(B68,[0]!LT,8))</f>
        <v>#REF!</v>
      </c>
      <c r="M68" s="608"/>
      <c r="N68" s="595"/>
      <c r="O68" s="596"/>
      <c r="P68" s="595"/>
      <c r="Q68" s="596"/>
      <c r="R68" s="595"/>
      <c r="S68" s="596"/>
      <c r="T68" s="595"/>
      <c r="U68" s="596"/>
      <c r="V68" s="595"/>
      <c r="W68" s="596"/>
      <c r="X68" s="595"/>
      <c r="Y68" s="596"/>
      <c r="Z68" s="595"/>
      <c r="AA68" s="596"/>
      <c r="AB68" s="595"/>
      <c r="AC68" s="596"/>
      <c r="AD68" s="596"/>
      <c r="AE68" s="596"/>
      <c r="AF68" s="597"/>
      <c r="AG68" s="596"/>
      <c r="AH68" s="216" t="e">
        <f t="shared" si="3"/>
        <v>#REF!</v>
      </c>
      <c r="AI68" s="598"/>
      <c r="AK68" s="13"/>
    </row>
    <row r="69" spans="1:37" ht="19.5" customHeight="1">
      <c r="A69" s="599">
        <v>31</v>
      </c>
      <c r="B69" s="205" t="e">
        <f>IF(#REF!="","",#REF!)</f>
        <v>#REF!</v>
      </c>
      <c r="C69" s="600"/>
      <c r="D69" s="601" t="e">
        <f>IF(#REF!="","",#REF!)</f>
        <v>#REF!</v>
      </c>
      <c r="E69" s="602" t="e">
        <f>IF(D69="","",VLOOKUP(D69,ser,2))</f>
        <v>#REF!</v>
      </c>
      <c r="F69" s="603"/>
      <c r="G69" s="206" t="e">
        <f>IF(B69="","",VLOOKUP(B69,[0]!LT,2))</f>
        <v>#REF!</v>
      </c>
      <c r="H69" s="206" t="e">
        <f>IF(B69="","",VLOOKUP(B69,[0]!LT,3))</f>
        <v>#REF!</v>
      </c>
      <c r="I69" s="207" t="e">
        <f>IF(B69="","",VLOOKUP(B69,[0]!LT,5))</f>
        <v>#REF!</v>
      </c>
      <c r="J69" s="206" t="e">
        <f>IF(B69="","",VLOOKUP(B69,[0]!LT,4))</f>
        <v>#REF!</v>
      </c>
      <c r="K69" s="605" t="e">
        <f>IF(J69=J70,J69,CONCATENATE(J69," / ",J70))</f>
        <v>#REF!</v>
      </c>
      <c r="L69" s="208" t="e">
        <f>IF(B69="","",VLOOKUP(B69,[0]!LT,8))</f>
        <v>#REF!</v>
      </c>
      <c r="M69" s="606" t="e">
        <f t="array" ref="M69">IF(I69:K69="","",SUM(I69+I70))</f>
        <v>#REF!</v>
      </c>
      <c r="N69" s="595" t="e">
        <f>IF(D69=$N$8,AI69,"")</f>
        <v>#REF!</v>
      </c>
      <c r="O69" s="596" t="e">
        <f>IF(D69=$O$8,AI69,"")</f>
        <v>#REF!</v>
      </c>
      <c r="P69" s="595" t="e">
        <f>IF(D69=$P$8,AI69,"")</f>
        <v>#REF!</v>
      </c>
      <c r="Q69" s="596" t="e">
        <f>IF(D69=$Q$8,AI69,"")</f>
        <v>#REF!</v>
      </c>
      <c r="R69" s="595" t="e">
        <f>IF(D69=$R$8,AI69,"")</f>
        <v>#REF!</v>
      </c>
      <c r="S69" s="596" t="e">
        <f>IF(D69=$S$8,AI69,"")</f>
        <v>#REF!</v>
      </c>
      <c r="T69" s="595" t="e">
        <f>IF(D69=$T$8,AI69,"")</f>
        <v>#REF!</v>
      </c>
      <c r="U69" s="596" t="e">
        <f>IF(D69=$U$8,AI69,"")</f>
        <v>#REF!</v>
      </c>
      <c r="V69" s="595" t="e">
        <f>IF(D69=$V$8,AI69,"")</f>
        <v>#REF!</v>
      </c>
      <c r="W69" s="596" t="e">
        <f>IF(D69=$W$8,AI69,"")</f>
        <v>#REF!</v>
      </c>
      <c r="X69" s="595" t="e">
        <f>IF(D69=$X$8,AI69,"")</f>
        <v>#REF!</v>
      </c>
      <c r="Y69" s="596" t="e">
        <f>IF(D69=$Y$8,AI69,"")</f>
        <v>#REF!</v>
      </c>
      <c r="Z69" s="595" t="e">
        <f>IF(D69=$Z$8,AI69,"")</f>
        <v>#REF!</v>
      </c>
      <c r="AA69" s="596" t="e">
        <f>IF(D69=$AA$8,AI69,"")</f>
        <v>#REF!</v>
      </c>
      <c r="AB69" s="595" t="e">
        <f>IF(D69=$AB$8,AI69,"")</f>
        <v>#REF!</v>
      </c>
      <c r="AC69" s="596" t="e">
        <f>IF(D69=$AC$8,AI69,"")</f>
        <v>#REF!</v>
      </c>
      <c r="AD69" s="596" t="e">
        <f>IF(D69=$AD$8,AI69,"")</f>
        <v>#REF!</v>
      </c>
      <c r="AE69" s="596" t="e">
        <f>IF(D69=$AE$8,AI69,"")</f>
        <v>#REF!</v>
      </c>
      <c r="AF69" s="597" t="e">
        <f>IF(D69=$AF$8,AI69,"")</f>
        <v>#REF!</v>
      </c>
      <c r="AG69" s="596" t="e">
        <f>IF(D69=$AG$8,AI69,"")</f>
        <v>#REF!</v>
      </c>
      <c r="AH69" s="216" t="e">
        <f t="shared" si="3"/>
        <v>#REF!</v>
      </c>
      <c r="AI69" s="598" t="e">
        <f t="array" ref="AI69">IF(AH69="","",SUM(AH69:AH70))</f>
        <v>#REF!</v>
      </c>
      <c r="AK69" s="13"/>
    </row>
    <row r="70" spans="1:37" ht="19.5" customHeight="1">
      <c r="A70" s="599"/>
      <c r="B70" s="212" t="e">
        <f>IF(#REF!="","",#REF!)</f>
        <v>#REF!</v>
      </c>
      <c r="C70" s="600"/>
      <c r="D70" s="601"/>
      <c r="E70" s="602"/>
      <c r="F70" s="603"/>
      <c r="G70" s="221" t="e">
        <f>IF(B70="","",VLOOKUP(B70,[0]!LT,2))</f>
        <v>#REF!</v>
      </c>
      <c r="H70" s="221" t="e">
        <f>IF(B70="","",VLOOKUP(B70,[0]!LT,3))</f>
        <v>#REF!</v>
      </c>
      <c r="I70" s="222" t="e">
        <f>IF(B70="","",VLOOKUP(B70,[0]!LT,5))</f>
        <v>#REF!</v>
      </c>
      <c r="J70" s="221" t="e">
        <f>IF(B70="","",VLOOKUP(B70,[0]!LT,4))</f>
        <v>#REF!</v>
      </c>
      <c r="K70" s="605"/>
      <c r="L70" s="223" t="e">
        <f>IF(B70="","",VLOOKUP(B70,[0]!LT,8))</f>
        <v>#REF!</v>
      </c>
      <c r="M70" s="606"/>
      <c r="N70" s="595"/>
      <c r="O70" s="596"/>
      <c r="P70" s="595"/>
      <c r="Q70" s="596"/>
      <c r="R70" s="595"/>
      <c r="S70" s="596"/>
      <c r="T70" s="595"/>
      <c r="U70" s="596"/>
      <c r="V70" s="595"/>
      <c r="W70" s="596"/>
      <c r="X70" s="595"/>
      <c r="Y70" s="596"/>
      <c r="Z70" s="595"/>
      <c r="AA70" s="596"/>
      <c r="AB70" s="595"/>
      <c r="AC70" s="596"/>
      <c r="AD70" s="596"/>
      <c r="AE70" s="596"/>
      <c r="AF70" s="597"/>
      <c r="AG70" s="596"/>
      <c r="AH70" s="216" t="e">
        <f t="shared" si="3"/>
        <v>#REF!</v>
      </c>
      <c r="AI70" s="598"/>
      <c r="AK70" s="13"/>
    </row>
    <row r="71" spans="1:37" ht="19.5" customHeight="1">
      <c r="A71" s="599">
        <v>32</v>
      </c>
      <c r="B71" s="205" t="e">
        <f>IF(#REF!="","",#REF!)</f>
        <v>#REF!</v>
      </c>
      <c r="C71" s="600"/>
      <c r="D71" s="601" t="e">
        <f>IF(#REF!="","",#REF!)</f>
        <v>#REF!</v>
      </c>
      <c r="E71" s="602" t="e">
        <f>IF(D71="","",VLOOKUP(D71,ser,2))</f>
        <v>#REF!</v>
      </c>
      <c r="F71" s="603"/>
      <c r="G71" s="206" t="e">
        <f>IF(B71="","",VLOOKUP(B71,[0]!LT,2))</f>
        <v>#REF!</v>
      </c>
      <c r="H71" s="206" t="e">
        <f>IF(B71="","",VLOOKUP(B71,[0]!LT,3))</f>
        <v>#REF!</v>
      </c>
      <c r="I71" s="207" t="e">
        <f>IF(B71="","",VLOOKUP(B71,[0]!LT,5))</f>
        <v>#REF!</v>
      </c>
      <c r="J71" s="206" t="e">
        <f>IF(B71="","",VLOOKUP(B71,[0]!LT,4))</f>
        <v>#REF!</v>
      </c>
      <c r="K71" s="600" t="e">
        <f>IF(J71=J72,J71,CONCATENATE(J71," / ",J72))</f>
        <v>#REF!</v>
      </c>
      <c r="L71" s="208" t="e">
        <f>IF(B71="","",VLOOKUP(B71,[0]!LT,8))</f>
        <v>#REF!</v>
      </c>
      <c r="M71" s="604" t="e">
        <f t="array" ref="M71">IF(I71:K71="","",SUM(I71+I72))</f>
        <v>#REF!</v>
      </c>
      <c r="N71" s="595" t="e">
        <f>IF(D71=$N$8,AI71,"")</f>
        <v>#REF!</v>
      </c>
      <c r="O71" s="596" t="e">
        <f>IF(D71=$O$8,AI71,"")</f>
        <v>#REF!</v>
      </c>
      <c r="P71" s="595" t="e">
        <f>IF(D71=$P$8,AI71,"")</f>
        <v>#REF!</v>
      </c>
      <c r="Q71" s="596" t="e">
        <f>IF(D71=$Q$8,AI71,"")</f>
        <v>#REF!</v>
      </c>
      <c r="R71" s="595" t="e">
        <f>IF(D71=$R$8,AI71,"")</f>
        <v>#REF!</v>
      </c>
      <c r="S71" s="596" t="e">
        <f>IF(D71=$S$8,AI71,"")</f>
        <v>#REF!</v>
      </c>
      <c r="T71" s="595" t="e">
        <f>IF(D71=$T$8,AI71,"")</f>
        <v>#REF!</v>
      </c>
      <c r="U71" s="596" t="e">
        <f>IF(D71=$U$8,AI71,"")</f>
        <v>#REF!</v>
      </c>
      <c r="V71" s="595" t="e">
        <f>IF(D71=$V$8,AI71,"")</f>
        <v>#REF!</v>
      </c>
      <c r="W71" s="596" t="e">
        <f>IF(D71=$W$8,AI71,"")</f>
        <v>#REF!</v>
      </c>
      <c r="X71" s="595" t="e">
        <f>IF(D71=$X$8,AI71,"")</f>
        <v>#REF!</v>
      </c>
      <c r="Y71" s="596" t="e">
        <f>IF(D71=$Y$8,AI71,"")</f>
        <v>#REF!</v>
      </c>
      <c r="Z71" s="595" t="e">
        <f>IF(D71=$Z$8,AI71,"")</f>
        <v>#REF!</v>
      </c>
      <c r="AA71" s="596" t="e">
        <f>IF(D71=$AA$8,AI71,"")</f>
        <v>#REF!</v>
      </c>
      <c r="AB71" s="595" t="e">
        <f>IF(D71=$AB$8,AI71,"")</f>
        <v>#REF!</v>
      </c>
      <c r="AC71" s="596" t="e">
        <f>IF(D71=$AC$8,AI71,"")</f>
        <v>#REF!</v>
      </c>
      <c r="AD71" s="596" t="e">
        <f>IF(D71=$AD$8,AI71,"")</f>
        <v>#REF!</v>
      </c>
      <c r="AE71" s="596" t="e">
        <f>IF(D71=$AE$8,AI71,"")</f>
        <v>#REF!</v>
      </c>
      <c r="AF71" s="597" t="e">
        <f>IF(D71=$AF$8,AI71,"")</f>
        <v>#REF!</v>
      </c>
      <c r="AG71" s="596" t="e">
        <f>IF(D71=$AG$8,AI71,"")</f>
        <v>#REF!</v>
      </c>
      <c r="AH71" s="216" t="e">
        <f t="shared" si="3"/>
        <v>#REF!</v>
      </c>
      <c r="AI71" s="598" t="e">
        <f t="array" ref="AI71">IF(AH71="","",SUM(AH71:AH72))</f>
        <v>#REF!</v>
      </c>
      <c r="AK71" s="13"/>
    </row>
    <row r="72" spans="1:37" ht="19.5" customHeight="1">
      <c r="A72" s="599"/>
      <c r="B72" s="212" t="e">
        <f>IF(#REF!="","",#REF!)</f>
        <v>#REF!</v>
      </c>
      <c r="C72" s="600"/>
      <c r="D72" s="601"/>
      <c r="E72" s="602"/>
      <c r="F72" s="603"/>
      <c r="G72" s="213" t="e">
        <f>IF(B72="","",VLOOKUP(B72,[0]!LT,2))</f>
        <v>#REF!</v>
      </c>
      <c r="H72" s="213" t="e">
        <f>IF(B72="","",VLOOKUP(B72,[0]!LT,3))</f>
        <v>#REF!</v>
      </c>
      <c r="I72" s="214" t="e">
        <f>IF(B72="","",VLOOKUP(B72,[0]!LT,5))</f>
        <v>#REF!</v>
      </c>
      <c r="J72" s="213" t="e">
        <f>IF(B72="","",VLOOKUP(B72,[0]!LT,4))</f>
        <v>#REF!</v>
      </c>
      <c r="K72" s="600"/>
      <c r="L72" s="224" t="e">
        <f>IF(B72="","",VLOOKUP(B72,[0]!LT,8))</f>
        <v>#REF!</v>
      </c>
      <c r="M72" s="604"/>
      <c r="N72" s="595"/>
      <c r="O72" s="596"/>
      <c r="P72" s="595"/>
      <c r="Q72" s="596"/>
      <c r="R72" s="595"/>
      <c r="S72" s="596"/>
      <c r="T72" s="595"/>
      <c r="U72" s="596"/>
      <c r="V72" s="595"/>
      <c r="W72" s="596"/>
      <c r="X72" s="595"/>
      <c r="Y72" s="596"/>
      <c r="Z72" s="595"/>
      <c r="AA72" s="596"/>
      <c r="AB72" s="595"/>
      <c r="AC72" s="596"/>
      <c r="AD72" s="596"/>
      <c r="AE72" s="596"/>
      <c r="AF72" s="597"/>
      <c r="AG72" s="596"/>
      <c r="AH72" s="216" t="e">
        <f t="shared" si="3"/>
        <v>#REF!</v>
      </c>
      <c r="AI72" s="598"/>
      <c r="AK72" s="13"/>
    </row>
    <row r="73" spans="1:37" ht="19.5" customHeight="1">
      <c r="A73" s="599">
        <v>33</v>
      </c>
      <c r="B73" s="205" t="e">
        <f>IF(#REF!="","",#REF!)</f>
        <v>#REF!</v>
      </c>
      <c r="C73" s="600"/>
      <c r="D73" s="601" t="e">
        <f>IF(#REF!="","",#REF!)</f>
        <v>#REF!</v>
      </c>
      <c r="E73" s="602" t="e">
        <f>IF(D73="","",VLOOKUP(D73,ser,2))</f>
        <v>#REF!</v>
      </c>
      <c r="F73" s="603"/>
      <c r="G73" s="206" t="e">
        <f>IF(B73="","",VLOOKUP(B73,[0]!LT,2))</f>
        <v>#REF!</v>
      </c>
      <c r="H73" s="206" t="e">
        <f>IF(B73="","",VLOOKUP(B73,[0]!LT,3))</f>
        <v>#REF!</v>
      </c>
      <c r="I73" s="207" t="e">
        <f>IF(B73="","",VLOOKUP(B73,[0]!LT,5))</f>
        <v>#REF!</v>
      </c>
      <c r="J73" s="206" t="e">
        <f>IF(B73="","",VLOOKUP(B73,[0]!LT,4))</f>
        <v>#REF!</v>
      </c>
      <c r="K73" s="600" t="e">
        <f>IF(J73=J74,J73,CONCATENATE(J73," / ",J74))</f>
        <v>#REF!</v>
      </c>
      <c r="L73" s="208" t="e">
        <f>IF(B73="","",VLOOKUP(B73,[0]!LT,8))</f>
        <v>#REF!</v>
      </c>
      <c r="M73" s="604" t="e">
        <f t="array" ref="M73">IF(I73:K73="","",SUM(I73+I74))</f>
        <v>#REF!</v>
      </c>
      <c r="N73" s="595" t="e">
        <f>IF(D73=$N$8,AI73,"")</f>
        <v>#REF!</v>
      </c>
      <c r="O73" s="596" t="e">
        <f>IF(D73=$O$8,AI73,"")</f>
        <v>#REF!</v>
      </c>
      <c r="P73" s="595" t="e">
        <f>IF(D73=$P$8,AI73,"")</f>
        <v>#REF!</v>
      </c>
      <c r="Q73" s="596" t="e">
        <f>IF(D73=$Q$8,AI73,"")</f>
        <v>#REF!</v>
      </c>
      <c r="R73" s="595" t="e">
        <f>IF(D73=$R$8,AI73,"")</f>
        <v>#REF!</v>
      </c>
      <c r="S73" s="596" t="e">
        <f>IF(D73=$S$8,AI73,"")</f>
        <v>#REF!</v>
      </c>
      <c r="T73" s="595" t="e">
        <f>IF(D73=$T$8,AI73,"")</f>
        <v>#REF!</v>
      </c>
      <c r="U73" s="596" t="e">
        <f>IF(D73=$U$8,AI73,"")</f>
        <v>#REF!</v>
      </c>
      <c r="V73" s="595" t="e">
        <f>IF(D73=$V$8,AI73,"")</f>
        <v>#REF!</v>
      </c>
      <c r="W73" s="596" t="e">
        <f>IF(D73=$W$8,AI73,"")</f>
        <v>#REF!</v>
      </c>
      <c r="X73" s="595" t="e">
        <f>IF(D73=$X$8,AI73,"")</f>
        <v>#REF!</v>
      </c>
      <c r="Y73" s="596" t="e">
        <f>IF(D73=$Y$8,AI73,"")</f>
        <v>#REF!</v>
      </c>
      <c r="Z73" s="595" t="e">
        <f>IF(D73=$Z$8,AI73,"")</f>
        <v>#REF!</v>
      </c>
      <c r="AA73" s="596" t="e">
        <f>IF(D73=$AA$8,AI73,"")</f>
        <v>#REF!</v>
      </c>
      <c r="AB73" s="595" t="e">
        <f>IF(D73=$AB$8,AI73,"")</f>
        <v>#REF!</v>
      </c>
      <c r="AC73" s="596" t="e">
        <f>IF(D73=$AC$8,AI73,"")</f>
        <v>#REF!</v>
      </c>
      <c r="AD73" s="596" t="e">
        <f>IF(D73=$AD$8,AI73,"")</f>
        <v>#REF!</v>
      </c>
      <c r="AE73" s="596" t="e">
        <f>IF(D73=$AE$8,AI73,"")</f>
        <v>#REF!</v>
      </c>
      <c r="AF73" s="597" t="e">
        <f>IF(D73=$AF$8,AI73,"")</f>
        <v>#REF!</v>
      </c>
      <c r="AG73" s="596" t="e">
        <f>IF(D73=$AG$8,AI73,"")</f>
        <v>#REF!</v>
      </c>
      <c r="AH73" s="216" t="e">
        <f t="shared" ref="AH73:AH91" si="4">IF(B73="","",0.5)</f>
        <v>#REF!</v>
      </c>
      <c r="AI73" s="598" t="e">
        <f t="array" ref="AI73">IF(AH73="","",SUM(AH73:AH74))</f>
        <v>#REF!</v>
      </c>
      <c r="AK73" s="13"/>
    </row>
    <row r="74" spans="1:37" ht="19.5" customHeight="1">
      <c r="A74" s="599"/>
      <c r="B74" s="212" t="e">
        <f>IF(#REF!="","",#REF!)</f>
        <v>#REF!</v>
      </c>
      <c r="C74" s="600"/>
      <c r="D74" s="601"/>
      <c r="E74" s="602"/>
      <c r="F74" s="603"/>
      <c r="G74" s="213" t="e">
        <f>IF(B74="","",VLOOKUP(B74,[0]!LT,2))</f>
        <v>#REF!</v>
      </c>
      <c r="H74" s="213" t="e">
        <f>IF(B74="","",VLOOKUP(B74,[0]!LT,3))</f>
        <v>#REF!</v>
      </c>
      <c r="I74" s="214" t="e">
        <f>IF(B74="","",VLOOKUP(B74,[0]!LT,5))</f>
        <v>#REF!</v>
      </c>
      <c r="J74" s="213" t="e">
        <f>IF(B74="","",VLOOKUP(B74,[0]!LT,4))</f>
        <v>#REF!</v>
      </c>
      <c r="K74" s="600"/>
      <c r="L74" s="224" t="e">
        <f>IF(B74="","",VLOOKUP(B74,[0]!LT,8))</f>
        <v>#REF!</v>
      </c>
      <c r="M74" s="604"/>
      <c r="N74" s="595"/>
      <c r="O74" s="596"/>
      <c r="P74" s="595"/>
      <c r="Q74" s="596"/>
      <c r="R74" s="595"/>
      <c r="S74" s="596"/>
      <c r="T74" s="595"/>
      <c r="U74" s="596"/>
      <c r="V74" s="595"/>
      <c r="W74" s="596"/>
      <c r="X74" s="595"/>
      <c r="Y74" s="596"/>
      <c r="Z74" s="595"/>
      <c r="AA74" s="596"/>
      <c r="AB74" s="595"/>
      <c r="AC74" s="596"/>
      <c r="AD74" s="596"/>
      <c r="AE74" s="596"/>
      <c r="AF74" s="597"/>
      <c r="AG74" s="596"/>
      <c r="AH74" s="216" t="e">
        <f t="shared" si="4"/>
        <v>#REF!</v>
      </c>
      <c r="AI74" s="598"/>
      <c r="AK74" s="13"/>
    </row>
    <row r="75" spans="1:37" ht="19.5" customHeight="1">
      <c r="A75" s="599">
        <v>34</v>
      </c>
      <c r="B75" s="205" t="e">
        <f>IF(#REF!="","",#REF!)</f>
        <v>#REF!</v>
      </c>
      <c r="C75" s="600"/>
      <c r="D75" s="601" t="e">
        <f>IF(#REF!="","",#REF!)</f>
        <v>#REF!</v>
      </c>
      <c r="E75" s="602" t="e">
        <f>IF(D75="","",VLOOKUP(D75,ser,2))</f>
        <v>#REF!</v>
      </c>
      <c r="F75" s="603"/>
      <c r="G75" s="218" t="e">
        <f>IF(B75="","",VLOOKUP(B75,[0]!LT,2))</f>
        <v>#REF!</v>
      </c>
      <c r="H75" s="218" t="e">
        <f>IF(B75="","",VLOOKUP(B75,[0]!LT,3))</f>
        <v>#REF!</v>
      </c>
      <c r="I75" s="219" t="e">
        <f>IF(B75="","",VLOOKUP(B75,[0]!LT,5))</f>
        <v>#REF!</v>
      </c>
      <c r="J75" s="218" t="e">
        <f>IF(B75="","",VLOOKUP(B75,[0]!LT,4))</f>
        <v>#REF!</v>
      </c>
      <c r="K75" s="607" t="e">
        <f>IF(J75=J76,J75,CONCATENATE(J75," / ",J76))</f>
        <v>#REF!</v>
      </c>
      <c r="L75" s="220" t="e">
        <f>IF(B75="","",VLOOKUP(B75,[0]!LT,8))</f>
        <v>#REF!</v>
      </c>
      <c r="M75" s="608" t="e">
        <f t="array" ref="M75">IF(I75:K75="","",SUM(I75+I76))</f>
        <v>#REF!</v>
      </c>
      <c r="N75" s="595" t="e">
        <f>IF(D75=$N$8,AI75,"")</f>
        <v>#REF!</v>
      </c>
      <c r="O75" s="596" t="e">
        <f>IF(D75=$O$8,AI75,"")</f>
        <v>#REF!</v>
      </c>
      <c r="P75" s="595" t="e">
        <f>IF(D75=$P$8,AI75,"")</f>
        <v>#REF!</v>
      </c>
      <c r="Q75" s="596" t="e">
        <f>IF(D75=$Q$8,AI75,"")</f>
        <v>#REF!</v>
      </c>
      <c r="R75" s="595" t="e">
        <f>IF(D75=$R$8,AI75,"")</f>
        <v>#REF!</v>
      </c>
      <c r="S75" s="596" t="e">
        <f>IF(D75=$S$8,AI75,"")</f>
        <v>#REF!</v>
      </c>
      <c r="T75" s="595" t="e">
        <f>IF(D75=$T$8,AI75,"")</f>
        <v>#REF!</v>
      </c>
      <c r="U75" s="596" t="e">
        <f>IF(D75=$U$8,AI75,"")</f>
        <v>#REF!</v>
      </c>
      <c r="V75" s="595" t="e">
        <f>IF(D75=$V$8,AI75,"")</f>
        <v>#REF!</v>
      </c>
      <c r="W75" s="596" t="e">
        <f>IF(D75=$W$8,AI75,"")</f>
        <v>#REF!</v>
      </c>
      <c r="X75" s="595" t="e">
        <f>IF(D75=$X$8,AI75,"")</f>
        <v>#REF!</v>
      </c>
      <c r="Y75" s="596" t="e">
        <f>IF(D75=$Y$8,AI75,"")</f>
        <v>#REF!</v>
      </c>
      <c r="Z75" s="595" t="e">
        <f>IF(D75=$Z$8,AI75,"")</f>
        <v>#REF!</v>
      </c>
      <c r="AA75" s="596" t="e">
        <f>IF(D75=$AA$8,AI75,"")</f>
        <v>#REF!</v>
      </c>
      <c r="AB75" s="595" t="e">
        <f>IF(D75=$AB$8,AI75,"")</f>
        <v>#REF!</v>
      </c>
      <c r="AC75" s="596" t="e">
        <f>IF(D75=$AC$8,AI75,"")</f>
        <v>#REF!</v>
      </c>
      <c r="AD75" s="596" t="e">
        <f>IF(D75=$AD$8,AI75,"")</f>
        <v>#REF!</v>
      </c>
      <c r="AE75" s="596" t="e">
        <f>IF(D75=$AE$8,AI75,"")</f>
        <v>#REF!</v>
      </c>
      <c r="AF75" s="597" t="e">
        <f>IF(D75=$AF$8,AI75,"")</f>
        <v>#REF!</v>
      </c>
      <c r="AG75" s="596" t="e">
        <f>IF(D75=$AG$8,AI75,"")</f>
        <v>#REF!</v>
      </c>
      <c r="AH75" s="216" t="e">
        <f t="shared" si="4"/>
        <v>#REF!</v>
      </c>
      <c r="AI75" s="598" t="e">
        <f t="array" ref="AI75">IF(AH75="","",SUM(AH75:AH76))</f>
        <v>#REF!</v>
      </c>
      <c r="AK75" s="13"/>
    </row>
    <row r="76" spans="1:37" ht="19.5" customHeight="1">
      <c r="A76" s="599"/>
      <c r="B76" s="212" t="e">
        <f>IF(#REF!="","",#REF!)</f>
        <v>#REF!</v>
      </c>
      <c r="C76" s="600"/>
      <c r="D76" s="601"/>
      <c r="E76" s="602"/>
      <c r="F76" s="603"/>
      <c r="G76" s="213" t="e">
        <f>IF(B76="","",VLOOKUP(B76,[0]!LT,2))</f>
        <v>#REF!</v>
      </c>
      <c r="H76" s="213" t="e">
        <f>IF(B76="","",VLOOKUP(B76,[0]!LT,3))</f>
        <v>#REF!</v>
      </c>
      <c r="I76" s="214" t="e">
        <f>IF(B76="","",VLOOKUP(B76,[0]!LT,5))</f>
        <v>#REF!</v>
      </c>
      <c r="J76" s="213" t="e">
        <f>IF(B76="","",VLOOKUP(B76,[0]!LT,4))</f>
        <v>#REF!</v>
      </c>
      <c r="K76" s="607"/>
      <c r="L76" s="220" t="e">
        <f>IF(B76="","",VLOOKUP(B76,[0]!LT,8))</f>
        <v>#REF!</v>
      </c>
      <c r="M76" s="608"/>
      <c r="N76" s="595"/>
      <c r="O76" s="596"/>
      <c r="P76" s="595"/>
      <c r="Q76" s="596"/>
      <c r="R76" s="595"/>
      <c r="S76" s="596"/>
      <c r="T76" s="595"/>
      <c r="U76" s="596"/>
      <c r="V76" s="595"/>
      <c r="W76" s="596"/>
      <c r="X76" s="595"/>
      <c r="Y76" s="596"/>
      <c r="Z76" s="595"/>
      <c r="AA76" s="596"/>
      <c r="AB76" s="595"/>
      <c r="AC76" s="596"/>
      <c r="AD76" s="596"/>
      <c r="AE76" s="596"/>
      <c r="AF76" s="597"/>
      <c r="AG76" s="596"/>
      <c r="AH76" s="216" t="e">
        <f t="shared" si="4"/>
        <v>#REF!</v>
      </c>
      <c r="AI76" s="598"/>
      <c r="AK76" s="13"/>
    </row>
    <row r="77" spans="1:37" ht="19.5" customHeight="1">
      <c r="A77" s="599">
        <v>35</v>
      </c>
      <c r="B77" s="205" t="e">
        <f>IF(#REF!="","",#REF!)</f>
        <v>#REF!</v>
      </c>
      <c r="C77" s="600"/>
      <c r="D77" s="601" t="e">
        <f>IF(#REF!="","",#REF!)</f>
        <v>#REF!</v>
      </c>
      <c r="E77" s="602" t="e">
        <f>IF(D77="","",VLOOKUP(D77,ser,2))</f>
        <v>#REF!</v>
      </c>
      <c r="F77" s="603"/>
      <c r="G77" s="206" t="e">
        <f>IF(B77="","",VLOOKUP(B77,[0]!LT,2))</f>
        <v>#REF!</v>
      </c>
      <c r="H77" s="206" t="e">
        <f>IF(B77="","",VLOOKUP(B77,[0]!LT,3))</f>
        <v>#REF!</v>
      </c>
      <c r="I77" s="207" t="e">
        <f>IF(B77="","",VLOOKUP(B77,[0]!LT,5))</f>
        <v>#REF!</v>
      </c>
      <c r="J77" s="206" t="e">
        <f>IF(B77="","",VLOOKUP(B77,[0]!LT,4))</f>
        <v>#REF!</v>
      </c>
      <c r="K77" s="605" t="e">
        <f>IF(J77=J78,J77,CONCATENATE(J77," / ",J78))</f>
        <v>#REF!</v>
      </c>
      <c r="L77" s="208" t="e">
        <f>IF(B77="","",VLOOKUP(B77,[0]!LT,8))</f>
        <v>#REF!</v>
      </c>
      <c r="M77" s="606" t="e">
        <f t="array" ref="M77">IF(I77:K77="","",SUM(I77+I78))</f>
        <v>#REF!</v>
      </c>
      <c r="N77" s="595" t="e">
        <f>IF(D77=$N$8,AI77,"")</f>
        <v>#REF!</v>
      </c>
      <c r="O77" s="596" t="e">
        <f>IF(D77=$O$8,AI77,"")</f>
        <v>#REF!</v>
      </c>
      <c r="P77" s="595" t="e">
        <f>IF(D77=$P$8,AI77,"")</f>
        <v>#REF!</v>
      </c>
      <c r="Q77" s="596" t="e">
        <f>IF(D77=$Q$8,AI77,"")</f>
        <v>#REF!</v>
      </c>
      <c r="R77" s="595" t="e">
        <f>IF(D77=$R$8,AI77,"")</f>
        <v>#REF!</v>
      </c>
      <c r="S77" s="596" t="e">
        <f>IF(D77=$S$8,AI77,"")</f>
        <v>#REF!</v>
      </c>
      <c r="T77" s="595" t="e">
        <f>IF(D77=$T$8,AI77,"")</f>
        <v>#REF!</v>
      </c>
      <c r="U77" s="596" t="e">
        <f>IF(D77=$U$8,AI77,"")</f>
        <v>#REF!</v>
      </c>
      <c r="V77" s="595" t="e">
        <f>IF(D77=$V$8,AI77,"")</f>
        <v>#REF!</v>
      </c>
      <c r="W77" s="596" t="e">
        <f>IF(D77=$W$8,AI77,"")</f>
        <v>#REF!</v>
      </c>
      <c r="X77" s="595" t="e">
        <f>IF(D77=$X$8,AI77,"")</f>
        <v>#REF!</v>
      </c>
      <c r="Y77" s="596" t="e">
        <f>IF(D77=$Y$8,AI77,"")</f>
        <v>#REF!</v>
      </c>
      <c r="Z77" s="595" t="e">
        <f>IF(D77=$Z$8,AI77,"")</f>
        <v>#REF!</v>
      </c>
      <c r="AA77" s="596" t="e">
        <f>IF(D77=$AA$8,AI77,"")</f>
        <v>#REF!</v>
      </c>
      <c r="AB77" s="595" t="e">
        <f>IF(D77=$AB$8,AI77,"")</f>
        <v>#REF!</v>
      </c>
      <c r="AC77" s="596" t="e">
        <f>IF(D77=$AC$8,AI77,"")</f>
        <v>#REF!</v>
      </c>
      <c r="AD77" s="596" t="e">
        <f>IF(D77=$AD$8,AI77,"")</f>
        <v>#REF!</v>
      </c>
      <c r="AE77" s="596" t="e">
        <f>IF(D77=$AE$8,AI77,"")</f>
        <v>#REF!</v>
      </c>
      <c r="AF77" s="597" t="e">
        <f>IF(D77=$AF$8,AI77,"")</f>
        <v>#REF!</v>
      </c>
      <c r="AG77" s="596" t="e">
        <f>IF(D77=$AG$8,AI77,"")</f>
        <v>#REF!</v>
      </c>
      <c r="AH77" s="216" t="e">
        <f t="shared" si="4"/>
        <v>#REF!</v>
      </c>
      <c r="AI77" s="598" t="e">
        <f t="array" ref="AI77">IF(AH77="","",SUM(AH77:AH78))</f>
        <v>#REF!</v>
      </c>
      <c r="AK77" s="13"/>
    </row>
    <row r="78" spans="1:37" ht="19.5" customHeight="1">
      <c r="A78" s="599"/>
      <c r="B78" s="212" t="e">
        <f>IF(#REF!="","",#REF!)</f>
        <v>#REF!</v>
      </c>
      <c r="C78" s="600"/>
      <c r="D78" s="601"/>
      <c r="E78" s="602"/>
      <c r="F78" s="603"/>
      <c r="G78" s="221" t="e">
        <f>IF(B78="","",VLOOKUP(B78,[0]!LT,2))</f>
        <v>#REF!</v>
      </c>
      <c r="H78" s="221" t="e">
        <f>IF(B78="","",VLOOKUP(B78,[0]!LT,3))</f>
        <v>#REF!</v>
      </c>
      <c r="I78" s="222" t="e">
        <f>IF(B78="","",VLOOKUP(B78,[0]!LT,5))</f>
        <v>#REF!</v>
      </c>
      <c r="J78" s="221" t="e">
        <f>IF(B78="","",VLOOKUP(B78,[0]!LT,4))</f>
        <v>#REF!</v>
      </c>
      <c r="K78" s="605"/>
      <c r="L78" s="223" t="e">
        <f>IF(B78="","",VLOOKUP(B78,[0]!LT,8))</f>
        <v>#REF!</v>
      </c>
      <c r="M78" s="606"/>
      <c r="N78" s="595"/>
      <c r="O78" s="596"/>
      <c r="P78" s="595"/>
      <c r="Q78" s="596"/>
      <c r="R78" s="595"/>
      <c r="S78" s="596"/>
      <c r="T78" s="595"/>
      <c r="U78" s="596"/>
      <c r="V78" s="595"/>
      <c r="W78" s="596"/>
      <c r="X78" s="595"/>
      <c r="Y78" s="596"/>
      <c r="Z78" s="595"/>
      <c r="AA78" s="596"/>
      <c r="AB78" s="595"/>
      <c r="AC78" s="596"/>
      <c r="AD78" s="596"/>
      <c r="AE78" s="596"/>
      <c r="AF78" s="597"/>
      <c r="AG78" s="596"/>
      <c r="AH78" s="216" t="e">
        <f t="shared" si="4"/>
        <v>#REF!</v>
      </c>
      <c r="AI78" s="598"/>
      <c r="AK78" s="13"/>
    </row>
    <row r="79" spans="1:37" ht="19.5" customHeight="1">
      <c r="A79" s="599">
        <v>36</v>
      </c>
      <c r="B79" s="205" t="e">
        <f>IF(#REF!="","",#REF!)</f>
        <v>#REF!</v>
      </c>
      <c r="C79" s="600"/>
      <c r="D79" s="601" t="e">
        <f>IF(#REF!="","",#REF!)</f>
        <v>#REF!</v>
      </c>
      <c r="E79" s="602" t="e">
        <f>IF(D79="","",VLOOKUP(D79,ser,2))</f>
        <v>#REF!</v>
      </c>
      <c r="F79" s="603"/>
      <c r="G79" s="206" t="e">
        <f>IF(B79="","",VLOOKUP(B79,[0]!LT,2))</f>
        <v>#REF!</v>
      </c>
      <c r="H79" s="206" t="e">
        <f>IF(B79="","",VLOOKUP(B79,[0]!LT,3))</f>
        <v>#REF!</v>
      </c>
      <c r="I79" s="207" t="e">
        <f>IF(B79="","",VLOOKUP(B79,[0]!LT,5))</f>
        <v>#REF!</v>
      </c>
      <c r="J79" s="206" t="e">
        <f>IF(B79="","",VLOOKUP(B79,[0]!LT,4))</f>
        <v>#REF!</v>
      </c>
      <c r="K79" s="600" t="e">
        <f>IF(J79=J80,J79,CONCATENATE(J79," / ",J80))</f>
        <v>#REF!</v>
      </c>
      <c r="L79" s="208" t="e">
        <f>IF(B79="","",VLOOKUP(B79,[0]!LT,8))</f>
        <v>#REF!</v>
      </c>
      <c r="M79" s="604" t="e">
        <f t="array" ref="M79">IF(I79:K79="","",SUM(I79+I80))</f>
        <v>#REF!</v>
      </c>
      <c r="N79" s="595" t="e">
        <f>IF(D79=$N$8,AI79,"")</f>
        <v>#REF!</v>
      </c>
      <c r="O79" s="596" t="e">
        <f>IF(D79=$O$8,AI79,"")</f>
        <v>#REF!</v>
      </c>
      <c r="P79" s="595" t="e">
        <f>IF(D79=$P$8,AI79,"")</f>
        <v>#REF!</v>
      </c>
      <c r="Q79" s="596" t="e">
        <f>IF(D79=$Q$8,AI79,"")</f>
        <v>#REF!</v>
      </c>
      <c r="R79" s="595" t="e">
        <f>IF(D79=$R$8,AI79,"")</f>
        <v>#REF!</v>
      </c>
      <c r="S79" s="596" t="e">
        <f>IF(D79=$S$8,AI79,"")</f>
        <v>#REF!</v>
      </c>
      <c r="T79" s="595" t="e">
        <f>IF(D79=$T$8,AI79,"")</f>
        <v>#REF!</v>
      </c>
      <c r="U79" s="596" t="e">
        <f>IF(D79=$U$8,AI79,"")</f>
        <v>#REF!</v>
      </c>
      <c r="V79" s="595" t="e">
        <f>IF(D79=$V$8,AI79,"")</f>
        <v>#REF!</v>
      </c>
      <c r="W79" s="596" t="e">
        <f>IF(D79=$W$8,AI79,"")</f>
        <v>#REF!</v>
      </c>
      <c r="X79" s="595" t="e">
        <f>IF(D79=$X$8,AI79,"")</f>
        <v>#REF!</v>
      </c>
      <c r="Y79" s="596" t="e">
        <f>IF(D79=$Y$8,AI79,"")</f>
        <v>#REF!</v>
      </c>
      <c r="Z79" s="595" t="e">
        <f>IF(D79=$Z$8,AI79,"")</f>
        <v>#REF!</v>
      </c>
      <c r="AA79" s="596" t="e">
        <f>IF(D79=$AA$8,AI79,"")</f>
        <v>#REF!</v>
      </c>
      <c r="AB79" s="595" t="e">
        <f>IF(D79=$AB$8,AI79,"")</f>
        <v>#REF!</v>
      </c>
      <c r="AC79" s="596" t="e">
        <f>IF(D79=$AC$8,AI79,"")</f>
        <v>#REF!</v>
      </c>
      <c r="AD79" s="596" t="e">
        <f>IF(D79=$AD$8,AI79,"")</f>
        <v>#REF!</v>
      </c>
      <c r="AE79" s="596" t="e">
        <f>IF(D79=$AE$8,AI79,"")</f>
        <v>#REF!</v>
      </c>
      <c r="AF79" s="597" t="e">
        <f>IF(D79=$AF$8,AI79,"")</f>
        <v>#REF!</v>
      </c>
      <c r="AG79" s="596" t="e">
        <f>IF(D79=$AG$8,AI79,"")</f>
        <v>#REF!</v>
      </c>
      <c r="AH79" s="216" t="e">
        <f t="shared" si="4"/>
        <v>#REF!</v>
      </c>
      <c r="AI79" s="598" t="e">
        <f t="array" ref="AI79">IF(AH79="","",SUM(AH79:AH80))</f>
        <v>#REF!</v>
      </c>
      <c r="AK79" s="13"/>
    </row>
    <row r="80" spans="1:37" ht="19.5" customHeight="1">
      <c r="A80" s="599"/>
      <c r="B80" s="212" t="e">
        <f>IF(#REF!="","",#REF!)</f>
        <v>#REF!</v>
      </c>
      <c r="C80" s="600"/>
      <c r="D80" s="601"/>
      <c r="E80" s="602"/>
      <c r="F80" s="603"/>
      <c r="G80" s="213" t="e">
        <f>IF(B80="","",VLOOKUP(B80,[0]!LT,2))</f>
        <v>#REF!</v>
      </c>
      <c r="H80" s="213" t="e">
        <f>IF(B80="","",VLOOKUP(B80,[0]!LT,3))</f>
        <v>#REF!</v>
      </c>
      <c r="I80" s="214" t="e">
        <f>IF(B80="","",VLOOKUP(B80,[0]!LT,5))</f>
        <v>#REF!</v>
      </c>
      <c r="J80" s="213" t="e">
        <f>IF(B80="","",VLOOKUP(B80,[0]!LT,4))</f>
        <v>#REF!</v>
      </c>
      <c r="K80" s="600"/>
      <c r="L80" s="224" t="e">
        <f>IF(B80="","",VLOOKUP(B80,[0]!LT,8))</f>
        <v>#REF!</v>
      </c>
      <c r="M80" s="604"/>
      <c r="N80" s="595"/>
      <c r="O80" s="596"/>
      <c r="P80" s="595"/>
      <c r="Q80" s="596"/>
      <c r="R80" s="595"/>
      <c r="S80" s="596"/>
      <c r="T80" s="595"/>
      <c r="U80" s="596"/>
      <c r="V80" s="595"/>
      <c r="W80" s="596"/>
      <c r="X80" s="595"/>
      <c r="Y80" s="596"/>
      <c r="Z80" s="595"/>
      <c r="AA80" s="596"/>
      <c r="AB80" s="595"/>
      <c r="AC80" s="596"/>
      <c r="AD80" s="596"/>
      <c r="AE80" s="596"/>
      <c r="AF80" s="597"/>
      <c r="AG80" s="596"/>
      <c r="AH80" s="216" t="e">
        <f t="shared" si="4"/>
        <v>#REF!</v>
      </c>
      <c r="AI80" s="598"/>
      <c r="AK80" s="13"/>
    </row>
    <row r="81" spans="1:37" ht="19.5" customHeight="1">
      <c r="A81" s="599">
        <v>37</v>
      </c>
      <c r="B81" s="205" t="e">
        <f>IF(#REF!="","",#REF!)</f>
        <v>#REF!</v>
      </c>
      <c r="C81" s="600"/>
      <c r="D81" s="601" t="e">
        <f>IF(#REF!="","",#REF!)</f>
        <v>#REF!</v>
      </c>
      <c r="E81" s="602" t="e">
        <f>IF(D81="","",VLOOKUP(D81,ser,2))</f>
        <v>#REF!</v>
      </c>
      <c r="F81" s="603"/>
      <c r="G81" s="206" t="e">
        <f>IF(B81="","",VLOOKUP(B81,[0]!LT,2))</f>
        <v>#REF!</v>
      </c>
      <c r="H81" s="206" t="e">
        <f>IF(B81="","",VLOOKUP(B81,[0]!LT,3))</f>
        <v>#REF!</v>
      </c>
      <c r="I81" s="207" t="e">
        <f>IF(B81="","",VLOOKUP(B81,[0]!LT,5))</f>
        <v>#REF!</v>
      </c>
      <c r="J81" s="206" t="e">
        <f>IF(B81="","",VLOOKUP(B81,[0]!LT,4))</f>
        <v>#REF!</v>
      </c>
      <c r="K81" s="600" t="e">
        <f>IF(J81=J82,J81,CONCATENATE(J81," / ",J82))</f>
        <v>#REF!</v>
      </c>
      <c r="L81" s="208" t="e">
        <f>IF(B81="","",VLOOKUP(B81,[0]!LT,8))</f>
        <v>#REF!</v>
      </c>
      <c r="M81" s="604" t="e">
        <f t="array" ref="M81">IF(I81:K81="","",SUM(I81+I82))</f>
        <v>#REF!</v>
      </c>
      <c r="N81" s="595" t="e">
        <f>IF(D81=$N$8,AI81,"")</f>
        <v>#REF!</v>
      </c>
      <c r="O81" s="596" t="e">
        <f>IF(D81=$O$8,AI81,"")</f>
        <v>#REF!</v>
      </c>
      <c r="P81" s="595" t="e">
        <f>IF(D81=$P$8,AI81,"")</f>
        <v>#REF!</v>
      </c>
      <c r="Q81" s="596" t="e">
        <f>IF(D81=$Q$8,AI81,"")</f>
        <v>#REF!</v>
      </c>
      <c r="R81" s="595" t="e">
        <f>IF(D81=$R$8,AI81,"")</f>
        <v>#REF!</v>
      </c>
      <c r="S81" s="596" t="e">
        <f>IF(D81=$S$8,AI81,"")</f>
        <v>#REF!</v>
      </c>
      <c r="T81" s="595" t="e">
        <f>IF(D81=$T$8,AI81,"")</f>
        <v>#REF!</v>
      </c>
      <c r="U81" s="596" t="e">
        <f>IF(D81=$U$8,AI81,"")</f>
        <v>#REF!</v>
      </c>
      <c r="V81" s="595" t="e">
        <f>IF(D81=$V$8,AI81,"")</f>
        <v>#REF!</v>
      </c>
      <c r="W81" s="596" t="e">
        <f>IF(D81=$W$8,AI81,"")</f>
        <v>#REF!</v>
      </c>
      <c r="X81" s="595" t="e">
        <f>IF(D81=$X$8,AI81,"")</f>
        <v>#REF!</v>
      </c>
      <c r="Y81" s="596" t="e">
        <f>IF(D81=$Y$8,AI81,"")</f>
        <v>#REF!</v>
      </c>
      <c r="Z81" s="595" t="e">
        <f>IF(D81=$Z$8,AI81,"")</f>
        <v>#REF!</v>
      </c>
      <c r="AA81" s="596" t="e">
        <f>IF(D81=$AA$8,AI81,"")</f>
        <v>#REF!</v>
      </c>
      <c r="AB81" s="595" t="e">
        <f>IF(D81=$AB$8,AI81,"")</f>
        <v>#REF!</v>
      </c>
      <c r="AC81" s="596" t="e">
        <f>IF(D81=$AC$8,AI81,"")</f>
        <v>#REF!</v>
      </c>
      <c r="AD81" s="596" t="e">
        <f>IF(D81=$AD$8,AI81,"")</f>
        <v>#REF!</v>
      </c>
      <c r="AE81" s="596" t="e">
        <f>IF(D81=$AE$8,AI81,"")</f>
        <v>#REF!</v>
      </c>
      <c r="AF81" s="597" t="e">
        <f>IF(D81=$AF$8,AI81,"")</f>
        <v>#REF!</v>
      </c>
      <c r="AG81" s="596" t="e">
        <f>IF(D81=$AG$8,AI81,"")</f>
        <v>#REF!</v>
      </c>
      <c r="AH81" s="216" t="e">
        <f t="shared" si="4"/>
        <v>#REF!</v>
      </c>
      <c r="AI81" s="598" t="e">
        <f t="array" ref="AI81">IF(AH81="","",SUM(AH81:AH82))</f>
        <v>#REF!</v>
      </c>
      <c r="AK81" s="13"/>
    </row>
    <row r="82" spans="1:37" ht="19.5" customHeight="1">
      <c r="A82" s="599"/>
      <c r="B82" s="212" t="e">
        <f>IF(#REF!="","",#REF!)</f>
        <v>#REF!</v>
      </c>
      <c r="C82" s="600"/>
      <c r="D82" s="601"/>
      <c r="E82" s="602"/>
      <c r="F82" s="603"/>
      <c r="G82" s="213" t="e">
        <f>IF(B82="","",VLOOKUP(B82,[0]!LT,2))</f>
        <v>#REF!</v>
      </c>
      <c r="H82" s="213" t="e">
        <f>IF(B82="","",VLOOKUP(B82,[0]!LT,3))</f>
        <v>#REF!</v>
      </c>
      <c r="I82" s="214" t="e">
        <f>IF(B82="","",VLOOKUP(B82,[0]!LT,5))</f>
        <v>#REF!</v>
      </c>
      <c r="J82" s="213" t="e">
        <f>IF(B82="","",VLOOKUP(B82,[0]!LT,4))</f>
        <v>#REF!</v>
      </c>
      <c r="K82" s="600"/>
      <c r="L82" s="224" t="e">
        <f>IF(B82="","",VLOOKUP(B82,[0]!LT,8))</f>
        <v>#REF!</v>
      </c>
      <c r="M82" s="604"/>
      <c r="N82" s="595"/>
      <c r="O82" s="596"/>
      <c r="P82" s="595"/>
      <c r="Q82" s="596"/>
      <c r="R82" s="595"/>
      <c r="S82" s="596"/>
      <c r="T82" s="595"/>
      <c r="U82" s="596"/>
      <c r="V82" s="595"/>
      <c r="W82" s="596"/>
      <c r="X82" s="595"/>
      <c r="Y82" s="596"/>
      <c r="Z82" s="595"/>
      <c r="AA82" s="596"/>
      <c r="AB82" s="595"/>
      <c r="AC82" s="596"/>
      <c r="AD82" s="596"/>
      <c r="AE82" s="596"/>
      <c r="AF82" s="597"/>
      <c r="AG82" s="596"/>
      <c r="AH82" s="216" t="e">
        <f t="shared" si="4"/>
        <v>#REF!</v>
      </c>
      <c r="AI82" s="598"/>
      <c r="AK82" s="13"/>
    </row>
    <row r="83" spans="1:37" ht="19.5" customHeight="1">
      <c r="A83" s="599">
        <v>38</v>
      </c>
      <c r="B83" s="205" t="e">
        <f>IF(#REF!="","",#REF!)</f>
        <v>#REF!</v>
      </c>
      <c r="C83" s="600"/>
      <c r="D83" s="601" t="e">
        <f>IF(#REF!="","",#REF!)</f>
        <v>#REF!</v>
      </c>
      <c r="E83" s="602" t="e">
        <f>IF(D83="","",VLOOKUP(D83,ser,2))</f>
        <v>#REF!</v>
      </c>
      <c r="F83" s="603"/>
      <c r="G83" s="218" t="e">
        <f>IF(B83="","",VLOOKUP(B83,[0]!LT,2))</f>
        <v>#REF!</v>
      </c>
      <c r="H83" s="218" t="e">
        <f>IF(B83="","",VLOOKUP(B83,[0]!LT,3))</f>
        <v>#REF!</v>
      </c>
      <c r="I83" s="219" t="e">
        <f>IF(B83="","",VLOOKUP(B83,[0]!LT,5))</f>
        <v>#REF!</v>
      </c>
      <c r="J83" s="218" t="e">
        <f>IF(B83="","",VLOOKUP(B83,[0]!LT,4))</f>
        <v>#REF!</v>
      </c>
      <c r="K83" s="607" t="e">
        <f>IF(J83=J84,J83,CONCATENATE(J83," / ",J84))</f>
        <v>#REF!</v>
      </c>
      <c r="L83" s="220" t="e">
        <f>IF(B83="","",VLOOKUP(B83,[0]!LT,8))</f>
        <v>#REF!</v>
      </c>
      <c r="M83" s="608" t="e">
        <f t="array" ref="M83">IF(I83:K83="","",SUM(I83+I84))</f>
        <v>#REF!</v>
      </c>
      <c r="N83" s="595" t="e">
        <f>IF(D83=$N$8,AI83,"")</f>
        <v>#REF!</v>
      </c>
      <c r="O83" s="596" t="e">
        <f>IF(D83=$O$8,AI83,"")</f>
        <v>#REF!</v>
      </c>
      <c r="P83" s="595" t="e">
        <f>IF(D83=$P$8,AI83,"")</f>
        <v>#REF!</v>
      </c>
      <c r="Q83" s="596" t="e">
        <f>IF(D83=$Q$8,AI83,"")</f>
        <v>#REF!</v>
      </c>
      <c r="R83" s="595" t="e">
        <f>IF(D83=$R$8,AI83,"")</f>
        <v>#REF!</v>
      </c>
      <c r="S83" s="596" t="e">
        <f>IF(D83=$S$8,AI83,"")</f>
        <v>#REF!</v>
      </c>
      <c r="T83" s="595" t="e">
        <f>IF(D83=$T$8,AI83,"")</f>
        <v>#REF!</v>
      </c>
      <c r="U83" s="596" t="e">
        <f>IF(D83=$U$8,AI83,"")</f>
        <v>#REF!</v>
      </c>
      <c r="V83" s="595" t="e">
        <f>IF(D83=$V$8,AI83,"")</f>
        <v>#REF!</v>
      </c>
      <c r="W83" s="596" t="e">
        <f>IF(D83=$W$8,AI83,"")</f>
        <v>#REF!</v>
      </c>
      <c r="X83" s="595" t="e">
        <f>IF(D83=$X$8,AI83,"")</f>
        <v>#REF!</v>
      </c>
      <c r="Y83" s="596" t="e">
        <f>IF(D83=$Y$8,AI83,"")</f>
        <v>#REF!</v>
      </c>
      <c r="Z83" s="595" t="e">
        <f>IF(D83=$Z$8,AI83,"")</f>
        <v>#REF!</v>
      </c>
      <c r="AA83" s="596" t="e">
        <f>IF(D83=$AA$8,AI83,"")</f>
        <v>#REF!</v>
      </c>
      <c r="AB83" s="595" t="e">
        <f>IF(D83=$AB$8,AI83,"")</f>
        <v>#REF!</v>
      </c>
      <c r="AC83" s="596" t="e">
        <f>IF(D83=$AC$8,AI83,"")</f>
        <v>#REF!</v>
      </c>
      <c r="AD83" s="596" t="e">
        <f>IF(D83=$AD$8,AI83,"")</f>
        <v>#REF!</v>
      </c>
      <c r="AE83" s="596" t="e">
        <f>IF(D83=$AE$8,AI83,"")</f>
        <v>#REF!</v>
      </c>
      <c r="AF83" s="597" t="e">
        <f>IF(D83=$AF$8,AI83,"")</f>
        <v>#REF!</v>
      </c>
      <c r="AG83" s="596" t="e">
        <f>IF(D83=$AG$8,AI83,"")</f>
        <v>#REF!</v>
      </c>
      <c r="AH83" s="216" t="e">
        <f t="shared" si="4"/>
        <v>#REF!</v>
      </c>
      <c r="AI83" s="598" t="e">
        <f t="array" ref="AI83">IF(AH83="","",SUM(AH83:AH84))</f>
        <v>#REF!</v>
      </c>
      <c r="AK83" s="13"/>
    </row>
    <row r="84" spans="1:37" ht="19.5" customHeight="1">
      <c r="A84" s="599"/>
      <c r="B84" s="212" t="e">
        <f>IF(#REF!="","",#REF!)</f>
        <v>#REF!</v>
      </c>
      <c r="C84" s="600"/>
      <c r="D84" s="601"/>
      <c r="E84" s="602"/>
      <c r="F84" s="603"/>
      <c r="G84" s="213" t="e">
        <f>IF(B84="","",VLOOKUP(B84,[0]!LT,2))</f>
        <v>#REF!</v>
      </c>
      <c r="H84" s="213" t="e">
        <f>IF(B84="","",VLOOKUP(B84,[0]!LT,3))</f>
        <v>#REF!</v>
      </c>
      <c r="I84" s="214" t="e">
        <f>IF(B84="","",VLOOKUP(B84,[0]!LT,5))</f>
        <v>#REF!</v>
      </c>
      <c r="J84" s="213" t="e">
        <f>IF(B84="","",VLOOKUP(B84,[0]!LT,4))</f>
        <v>#REF!</v>
      </c>
      <c r="K84" s="607"/>
      <c r="L84" s="220" t="e">
        <f>IF(B84="","",VLOOKUP(B84,[0]!LT,8))</f>
        <v>#REF!</v>
      </c>
      <c r="M84" s="608"/>
      <c r="N84" s="595"/>
      <c r="O84" s="596"/>
      <c r="P84" s="595"/>
      <c r="Q84" s="596"/>
      <c r="R84" s="595"/>
      <c r="S84" s="596"/>
      <c r="T84" s="595"/>
      <c r="U84" s="596"/>
      <c r="V84" s="595"/>
      <c r="W84" s="596"/>
      <c r="X84" s="595"/>
      <c r="Y84" s="596"/>
      <c r="Z84" s="595"/>
      <c r="AA84" s="596"/>
      <c r="AB84" s="595"/>
      <c r="AC84" s="596"/>
      <c r="AD84" s="596"/>
      <c r="AE84" s="596"/>
      <c r="AF84" s="597"/>
      <c r="AG84" s="596"/>
      <c r="AH84" s="216" t="e">
        <f t="shared" si="4"/>
        <v>#REF!</v>
      </c>
      <c r="AI84" s="598"/>
      <c r="AK84" s="13"/>
    </row>
    <row r="85" spans="1:37" ht="19.5" customHeight="1">
      <c r="A85" s="599">
        <v>39</v>
      </c>
      <c r="B85" s="205" t="e">
        <f>IF(#REF!="","",#REF!)</f>
        <v>#REF!</v>
      </c>
      <c r="C85" s="600"/>
      <c r="D85" s="601" t="e">
        <f>IF(#REF!="","",#REF!)</f>
        <v>#REF!</v>
      </c>
      <c r="E85" s="602" t="e">
        <f>IF(D85="","",VLOOKUP(D85,ser,2))</f>
        <v>#REF!</v>
      </c>
      <c r="F85" s="603"/>
      <c r="G85" s="206" t="e">
        <f>IF(B85="","",VLOOKUP(B85,[0]!LT,2))</f>
        <v>#REF!</v>
      </c>
      <c r="H85" s="206" t="e">
        <f>IF(B85="","",VLOOKUP(B85,[0]!LT,3))</f>
        <v>#REF!</v>
      </c>
      <c r="I85" s="207" t="e">
        <f>IF(B85="","",VLOOKUP(B85,[0]!LT,5))</f>
        <v>#REF!</v>
      </c>
      <c r="J85" s="206" t="e">
        <f>IF(B85="","",VLOOKUP(B85,[0]!LT,4))</f>
        <v>#REF!</v>
      </c>
      <c r="K85" s="605" t="e">
        <f>IF(J85=J86,J85,CONCATENATE(J85," / ",J86))</f>
        <v>#REF!</v>
      </c>
      <c r="L85" s="208" t="e">
        <f>IF(B85="","",VLOOKUP(B85,[0]!LT,8))</f>
        <v>#REF!</v>
      </c>
      <c r="M85" s="606" t="e">
        <f t="array" ref="M85">IF(I85:K85="","",SUM(I85+I86))</f>
        <v>#REF!</v>
      </c>
      <c r="N85" s="595" t="e">
        <f>IF(D85=$N$8,AI85,"")</f>
        <v>#REF!</v>
      </c>
      <c r="O85" s="596" t="e">
        <f>IF(D85=$O$8,AI85,"")</f>
        <v>#REF!</v>
      </c>
      <c r="P85" s="595" t="e">
        <f>IF(D85=$P$8,AI85,"")</f>
        <v>#REF!</v>
      </c>
      <c r="Q85" s="596" t="e">
        <f>IF(D85=$Q$8,AI85,"")</f>
        <v>#REF!</v>
      </c>
      <c r="R85" s="595" t="e">
        <f>IF(D85=$R$8,AI85,"")</f>
        <v>#REF!</v>
      </c>
      <c r="S85" s="596" t="e">
        <f>IF(D85=$S$8,AI85,"")</f>
        <v>#REF!</v>
      </c>
      <c r="T85" s="595" t="e">
        <f>IF(D85=$T$8,AI85,"")</f>
        <v>#REF!</v>
      </c>
      <c r="U85" s="596" t="e">
        <f>IF(D85=$U$8,AI85,"")</f>
        <v>#REF!</v>
      </c>
      <c r="V85" s="595" t="e">
        <f>IF(D85=$V$8,AI85,"")</f>
        <v>#REF!</v>
      </c>
      <c r="W85" s="596" t="e">
        <f>IF(D85=$W$8,AI85,"")</f>
        <v>#REF!</v>
      </c>
      <c r="X85" s="595" t="e">
        <f>IF(D85=$X$8,AI85,"")</f>
        <v>#REF!</v>
      </c>
      <c r="Y85" s="596" t="e">
        <f>IF(D85=$Y$8,AI85,"")</f>
        <v>#REF!</v>
      </c>
      <c r="Z85" s="595" t="e">
        <f>IF(D85=$Z$8,AI85,"")</f>
        <v>#REF!</v>
      </c>
      <c r="AA85" s="596" t="e">
        <f>IF(D85=$AA$8,AI85,"")</f>
        <v>#REF!</v>
      </c>
      <c r="AB85" s="595" t="e">
        <f>IF(D85=$AB$8,AI85,"")</f>
        <v>#REF!</v>
      </c>
      <c r="AC85" s="596" t="e">
        <f>IF(D85=$AC$8,AI85,"")</f>
        <v>#REF!</v>
      </c>
      <c r="AD85" s="596" t="e">
        <f>IF(D85=$AD$8,AI85,"")</f>
        <v>#REF!</v>
      </c>
      <c r="AE85" s="596" t="e">
        <f>IF(D85=$AE$8,AI85,"")</f>
        <v>#REF!</v>
      </c>
      <c r="AF85" s="597" t="e">
        <f>IF(D85=$AF$8,AI85,"")</f>
        <v>#REF!</v>
      </c>
      <c r="AG85" s="596" t="e">
        <f>IF(D85=$AG$8,AI85,"")</f>
        <v>#REF!</v>
      </c>
      <c r="AH85" s="216" t="e">
        <f t="shared" si="4"/>
        <v>#REF!</v>
      </c>
      <c r="AI85" s="598" t="e">
        <f t="array" ref="AI85">IF(AH85="","",SUM(AH85:AH86))</f>
        <v>#REF!</v>
      </c>
      <c r="AK85" s="13"/>
    </row>
    <row r="86" spans="1:37" ht="19.5" customHeight="1">
      <c r="A86" s="599"/>
      <c r="B86" s="212" t="e">
        <f>IF(#REF!="","",#REF!)</f>
        <v>#REF!</v>
      </c>
      <c r="C86" s="600"/>
      <c r="D86" s="601"/>
      <c r="E86" s="602"/>
      <c r="F86" s="603"/>
      <c r="G86" s="221" t="e">
        <f>IF(B86="","",VLOOKUP(B86,[0]!LT,2))</f>
        <v>#REF!</v>
      </c>
      <c r="H86" s="221" t="e">
        <f>IF(B86="","",VLOOKUP(B86,[0]!LT,3))</f>
        <v>#REF!</v>
      </c>
      <c r="I86" s="222" t="e">
        <f>IF(B86="","",VLOOKUP(B86,[0]!LT,5))</f>
        <v>#REF!</v>
      </c>
      <c r="J86" s="221" t="e">
        <f>IF(B86="","",VLOOKUP(B86,[0]!LT,4))</f>
        <v>#REF!</v>
      </c>
      <c r="K86" s="605"/>
      <c r="L86" s="223" t="e">
        <f>IF(B86="","",VLOOKUP(B86,[0]!LT,8))</f>
        <v>#REF!</v>
      </c>
      <c r="M86" s="606"/>
      <c r="N86" s="595"/>
      <c r="O86" s="596"/>
      <c r="P86" s="595"/>
      <c r="Q86" s="596"/>
      <c r="R86" s="595"/>
      <c r="S86" s="596"/>
      <c r="T86" s="595"/>
      <c r="U86" s="596"/>
      <c r="V86" s="595"/>
      <c r="W86" s="596"/>
      <c r="X86" s="595"/>
      <c r="Y86" s="596"/>
      <c r="Z86" s="595"/>
      <c r="AA86" s="596"/>
      <c r="AB86" s="595"/>
      <c r="AC86" s="596"/>
      <c r="AD86" s="596"/>
      <c r="AE86" s="596"/>
      <c r="AF86" s="597"/>
      <c r="AG86" s="596"/>
      <c r="AH86" s="216" t="e">
        <f t="shared" si="4"/>
        <v>#REF!</v>
      </c>
      <c r="AI86" s="598"/>
      <c r="AK86" s="13"/>
    </row>
    <row r="87" spans="1:37" ht="19.5" customHeight="1">
      <c r="A87" s="599">
        <v>40</v>
      </c>
      <c r="B87" s="205" t="e">
        <f>IF(#REF!="","",#REF!)</f>
        <v>#REF!</v>
      </c>
      <c r="C87" s="600"/>
      <c r="D87" s="601" t="e">
        <f>IF(#REF!="","",#REF!)</f>
        <v>#REF!</v>
      </c>
      <c r="E87" s="602" t="e">
        <f>IF(D87="","",VLOOKUP(D87,ser,2))</f>
        <v>#REF!</v>
      </c>
      <c r="F87" s="603"/>
      <c r="G87" s="206" t="e">
        <f>IF(B87="","",VLOOKUP(B87,[0]!LT,2))</f>
        <v>#REF!</v>
      </c>
      <c r="H87" s="206" t="e">
        <f>IF(B87="","",VLOOKUP(B87,[0]!LT,3))</f>
        <v>#REF!</v>
      </c>
      <c r="I87" s="207" t="e">
        <f>IF(B87="","",VLOOKUP(B87,[0]!LT,5))</f>
        <v>#REF!</v>
      </c>
      <c r="J87" s="206" t="e">
        <f>IF(B87="","",VLOOKUP(B87,[0]!LT,4))</f>
        <v>#REF!</v>
      </c>
      <c r="K87" s="600" t="e">
        <f>IF(J87=J88,J87,CONCATENATE(J87," / ",J88))</f>
        <v>#REF!</v>
      </c>
      <c r="L87" s="208" t="e">
        <f>IF(B87="","",VLOOKUP(B87,[0]!LT,8))</f>
        <v>#REF!</v>
      </c>
      <c r="M87" s="604" t="e">
        <f t="array" ref="M87">IF(I87:K87="","",SUM(I87+I88))</f>
        <v>#REF!</v>
      </c>
      <c r="N87" s="595" t="e">
        <f>IF(D87=$N$8,AI87,"")</f>
        <v>#REF!</v>
      </c>
      <c r="O87" s="596" t="e">
        <f>IF(D87=$O$8,AI87,"")</f>
        <v>#REF!</v>
      </c>
      <c r="P87" s="595" t="e">
        <f>IF(D87=$P$8,AI87,"")</f>
        <v>#REF!</v>
      </c>
      <c r="Q87" s="596" t="e">
        <f>IF(D87=$Q$8,AI87,"")</f>
        <v>#REF!</v>
      </c>
      <c r="R87" s="595" t="e">
        <f>IF(D87=$R$8,AI87,"")</f>
        <v>#REF!</v>
      </c>
      <c r="S87" s="596" t="e">
        <f>IF(D87=$S$8,AI87,"")</f>
        <v>#REF!</v>
      </c>
      <c r="T87" s="595" t="e">
        <f>IF(D87=$T$8,AI87,"")</f>
        <v>#REF!</v>
      </c>
      <c r="U87" s="596" t="e">
        <f>IF(D87=$U$8,AI87,"")</f>
        <v>#REF!</v>
      </c>
      <c r="V87" s="595" t="e">
        <f>IF(D87=$V$8,AI87,"")</f>
        <v>#REF!</v>
      </c>
      <c r="W87" s="596" t="e">
        <f>IF(D87=$W$8,AI87,"")</f>
        <v>#REF!</v>
      </c>
      <c r="X87" s="595" t="e">
        <f>IF(D87=$X$8,AI87,"")</f>
        <v>#REF!</v>
      </c>
      <c r="Y87" s="596" t="e">
        <f>IF(D87=$Y$8,AI87,"")</f>
        <v>#REF!</v>
      </c>
      <c r="Z87" s="595" t="e">
        <f>IF(D87=$Z$8,AI87,"")</f>
        <v>#REF!</v>
      </c>
      <c r="AA87" s="596" t="e">
        <f>IF(D87=$AA$8,AI87,"")</f>
        <v>#REF!</v>
      </c>
      <c r="AB87" s="595" t="e">
        <f>IF(D87=$AB$8,AI87,"")</f>
        <v>#REF!</v>
      </c>
      <c r="AC87" s="596" t="e">
        <f>IF(D87=$AC$8,AI87,"")</f>
        <v>#REF!</v>
      </c>
      <c r="AD87" s="596" t="e">
        <f>IF(D87=$AD$8,AI87,"")</f>
        <v>#REF!</v>
      </c>
      <c r="AE87" s="596" t="e">
        <f>IF(D87=$AE$8,AI87,"")</f>
        <v>#REF!</v>
      </c>
      <c r="AF87" s="597" t="e">
        <f>IF(D87=$AF$8,AI87,"")</f>
        <v>#REF!</v>
      </c>
      <c r="AG87" s="596" t="e">
        <f>IF(D87=$AG$8,AI87,"")</f>
        <v>#REF!</v>
      </c>
      <c r="AH87" s="216" t="e">
        <f t="shared" si="4"/>
        <v>#REF!</v>
      </c>
      <c r="AI87" s="598" t="e">
        <f t="array" ref="AI87">IF(AH87="","",SUM(AH87:AH88))</f>
        <v>#REF!</v>
      </c>
      <c r="AK87" s="13"/>
    </row>
    <row r="88" spans="1:37" ht="19.5" customHeight="1">
      <c r="A88" s="599"/>
      <c r="B88" s="212" t="e">
        <f>IF(#REF!="","",#REF!)</f>
        <v>#REF!</v>
      </c>
      <c r="C88" s="600"/>
      <c r="D88" s="601"/>
      <c r="E88" s="602"/>
      <c r="F88" s="603"/>
      <c r="G88" s="213" t="e">
        <f>IF(B88="","",VLOOKUP(B88,[0]!LT,2))</f>
        <v>#REF!</v>
      </c>
      <c r="H88" s="213" t="e">
        <f>IF(B88="","",VLOOKUP(B88,[0]!LT,3))</f>
        <v>#REF!</v>
      </c>
      <c r="I88" s="214" t="e">
        <f>IF(B88="","",VLOOKUP(B88,[0]!LT,5))</f>
        <v>#REF!</v>
      </c>
      <c r="J88" s="213" t="e">
        <f>IF(B88="","",VLOOKUP(B88,[0]!LT,4))</f>
        <v>#REF!</v>
      </c>
      <c r="K88" s="600"/>
      <c r="L88" s="224" t="e">
        <f>IF(B88="","",VLOOKUP(B88,[0]!LT,8))</f>
        <v>#REF!</v>
      </c>
      <c r="M88" s="604"/>
      <c r="N88" s="595"/>
      <c r="O88" s="596"/>
      <c r="P88" s="595"/>
      <c r="Q88" s="596"/>
      <c r="R88" s="595"/>
      <c r="S88" s="596"/>
      <c r="T88" s="595"/>
      <c r="U88" s="596"/>
      <c r="V88" s="595"/>
      <c r="W88" s="596"/>
      <c r="X88" s="595"/>
      <c r="Y88" s="596"/>
      <c r="Z88" s="595"/>
      <c r="AA88" s="596"/>
      <c r="AB88" s="595"/>
      <c r="AC88" s="596"/>
      <c r="AD88" s="596"/>
      <c r="AE88" s="596"/>
      <c r="AF88" s="597"/>
      <c r="AG88" s="596"/>
      <c r="AH88" s="216" t="e">
        <f t="shared" si="4"/>
        <v>#REF!</v>
      </c>
      <c r="AI88" s="598"/>
      <c r="AK88" s="13"/>
    </row>
    <row r="89" spans="1:37" ht="19.5" customHeight="1">
      <c r="A89" s="599">
        <v>41</v>
      </c>
      <c r="B89" s="205" t="e">
        <f>IF(#REF!="","",#REF!)</f>
        <v>#REF!</v>
      </c>
      <c r="C89" s="600"/>
      <c r="D89" s="601" t="e">
        <f>IF(#REF!="","",#REF!)</f>
        <v>#REF!</v>
      </c>
      <c r="E89" s="602" t="e">
        <f>IF(D89="","",VLOOKUP(D89,ser,2))</f>
        <v>#REF!</v>
      </c>
      <c r="F89" s="603"/>
      <c r="G89" s="206" t="e">
        <f>IF(B89="","",VLOOKUP(B89,[0]!LT,2))</f>
        <v>#REF!</v>
      </c>
      <c r="H89" s="206" t="e">
        <f>IF(B89="","",VLOOKUP(B89,[0]!LT,3))</f>
        <v>#REF!</v>
      </c>
      <c r="I89" s="207" t="e">
        <f>IF(B89="","",VLOOKUP(B89,[0]!LT,5))</f>
        <v>#REF!</v>
      </c>
      <c r="J89" s="206" t="e">
        <f>IF(B89="","",VLOOKUP(B89,[0]!LT,4))</f>
        <v>#REF!</v>
      </c>
      <c r="K89" s="600" t="e">
        <f>IF(J89=J90,J89,CONCATENATE(J89," / ",J90))</f>
        <v>#REF!</v>
      </c>
      <c r="L89" s="208" t="e">
        <f>IF(B89="","",VLOOKUP(B89,[0]!LT,8))</f>
        <v>#REF!</v>
      </c>
      <c r="M89" s="604" t="e">
        <f t="array" ref="M89">IF(I89:K89="","",SUM(I89+I90))</f>
        <v>#REF!</v>
      </c>
      <c r="N89" s="585" t="e">
        <f>IF(D89=$N$8,AI89,"")</f>
        <v>#REF!</v>
      </c>
      <c r="O89" s="586" t="e">
        <f>IF(D89=$O$8,AI89,"")</f>
        <v>#REF!</v>
      </c>
      <c r="P89" s="585" t="e">
        <f>IF(D89=$P$8,AI89,"")</f>
        <v>#REF!</v>
      </c>
      <c r="Q89" s="586" t="e">
        <f>IF(D89=$Q$8,AI89,"")</f>
        <v>#REF!</v>
      </c>
      <c r="R89" s="585" t="e">
        <f>IF(D89=$R$8,AI89,"")</f>
        <v>#REF!</v>
      </c>
      <c r="S89" s="586" t="e">
        <f>IF(D89=$S$8,AI89,"")</f>
        <v>#REF!</v>
      </c>
      <c r="T89" s="585" t="e">
        <f>IF(D89=$T$8,AI89,"")</f>
        <v>#REF!</v>
      </c>
      <c r="U89" s="586" t="e">
        <f>IF(D89=$U$8,AI89,"")</f>
        <v>#REF!</v>
      </c>
      <c r="V89" s="585" t="e">
        <f>IF(D89=$V$8,AI89,"")</f>
        <v>#REF!</v>
      </c>
      <c r="W89" s="586" t="e">
        <f>IF(D89=$W$8,AI89,"")</f>
        <v>#REF!</v>
      </c>
      <c r="X89" s="585" t="e">
        <f>IF(D89=$X$8,AI89,"")</f>
        <v>#REF!</v>
      </c>
      <c r="Y89" s="586" t="e">
        <f>IF(D89=$Y$8,AI89,"")</f>
        <v>#REF!</v>
      </c>
      <c r="Z89" s="585" t="e">
        <f>IF(D89=$Z$8,AI89,"")</f>
        <v>#REF!</v>
      </c>
      <c r="AA89" s="586" t="e">
        <f>IF(D89=$AA$8,AI89,"")</f>
        <v>#REF!</v>
      </c>
      <c r="AB89" s="585" t="e">
        <f>IF(D89=$AB$8,AI89,"")</f>
        <v>#REF!</v>
      </c>
      <c r="AC89" s="586" t="e">
        <f>IF(D89=$AC$8,AI89,"")</f>
        <v>#REF!</v>
      </c>
      <c r="AD89" s="586" t="e">
        <f>IF(D89=$AD$8,AI89,"")</f>
        <v>#REF!</v>
      </c>
      <c r="AE89" s="586" t="e">
        <f>IF(D89=$AE$8,AI89,"")</f>
        <v>#REF!</v>
      </c>
      <c r="AF89" s="587" t="e">
        <f>IF(D89=$AF$8,AI89,"")</f>
        <v>#REF!</v>
      </c>
      <c r="AG89" s="586" t="e">
        <f>IF(D89=$AG$8,AI89,"")</f>
        <v>#REF!</v>
      </c>
      <c r="AH89" s="216" t="e">
        <f t="shared" si="4"/>
        <v>#REF!</v>
      </c>
      <c r="AI89" s="588" t="e">
        <f t="array" ref="AI89">IF(AH89="","",SUM(AH89:AH90))</f>
        <v>#REF!</v>
      </c>
      <c r="AK89" s="13"/>
    </row>
    <row r="90" spans="1:37" ht="19.5" customHeight="1">
      <c r="A90" s="599"/>
      <c r="B90" s="212" t="e">
        <f>IF(#REF!="","",#REF!)</f>
        <v>#REF!</v>
      </c>
      <c r="C90" s="600"/>
      <c r="D90" s="601"/>
      <c r="E90" s="602"/>
      <c r="F90" s="603"/>
      <c r="G90" s="213" t="e">
        <f>IF(B90="","",VLOOKUP(B90,[0]!LT,2))</f>
        <v>#REF!</v>
      </c>
      <c r="H90" s="213" t="e">
        <f>IF(B90="","",VLOOKUP(B90,[0]!LT,3))</f>
        <v>#REF!</v>
      </c>
      <c r="I90" s="214" t="e">
        <f>IF(B90="","",VLOOKUP(B90,[0]!LT,5))</f>
        <v>#REF!</v>
      </c>
      <c r="J90" s="213" t="e">
        <f>IF(B90="","",VLOOKUP(B90,[0]!LT,4))</f>
        <v>#REF!</v>
      </c>
      <c r="K90" s="600"/>
      <c r="L90" s="224" t="e">
        <f>IF(B90="","",VLOOKUP(B90,[0]!LT,8))</f>
        <v>#REF!</v>
      </c>
      <c r="M90" s="604"/>
      <c r="N90" s="585"/>
      <c r="O90" s="586"/>
      <c r="P90" s="585"/>
      <c r="Q90" s="586"/>
      <c r="R90" s="585"/>
      <c r="S90" s="586"/>
      <c r="T90" s="585"/>
      <c r="U90" s="586"/>
      <c r="V90" s="585"/>
      <c r="W90" s="586"/>
      <c r="X90" s="585"/>
      <c r="Y90" s="586"/>
      <c r="Z90" s="585"/>
      <c r="AA90" s="586"/>
      <c r="AB90" s="585"/>
      <c r="AC90" s="586"/>
      <c r="AD90" s="586"/>
      <c r="AE90" s="586"/>
      <c r="AF90" s="587"/>
      <c r="AG90" s="586"/>
      <c r="AH90" s="231" t="e">
        <f t="shared" si="4"/>
        <v>#REF!</v>
      </c>
      <c r="AI90" s="588"/>
      <c r="AK90" s="13"/>
    </row>
    <row r="91" spans="1:37" ht="37.5" customHeight="1">
      <c r="A91" s="232"/>
      <c r="B91" s="95"/>
      <c r="C91" s="95"/>
      <c r="D91" s="95"/>
      <c r="E91" s="233"/>
      <c r="F91" s="589" t="e">
        <f>+XXX1!P27</f>
        <v>#REF!</v>
      </c>
      <c r="G91" s="234" t="s">
        <v>187</v>
      </c>
      <c r="H91" s="235" t="e">
        <f>SUM(#REF!)</f>
        <v>#REF!</v>
      </c>
      <c r="I91" s="590" t="s">
        <v>188</v>
      </c>
      <c r="J91" s="590"/>
      <c r="K91" s="590"/>
      <c r="L91" s="591" t="e">
        <f>+#REF!</f>
        <v>#REF!</v>
      </c>
      <c r="M91" s="591"/>
      <c r="N91" s="592" t="e">
        <f t="shared" ref="N91:AG91" si="5">SUM(N9:N90)</f>
        <v>#REF!</v>
      </c>
      <c r="O91" s="593" t="e">
        <f t="shared" si="5"/>
        <v>#REF!</v>
      </c>
      <c r="P91" s="592" t="e">
        <f t="shared" si="5"/>
        <v>#REF!</v>
      </c>
      <c r="Q91" s="593" t="e">
        <f t="shared" si="5"/>
        <v>#REF!</v>
      </c>
      <c r="R91" s="592" t="e">
        <f t="shared" si="5"/>
        <v>#REF!</v>
      </c>
      <c r="S91" s="593" t="e">
        <f t="shared" si="5"/>
        <v>#REF!</v>
      </c>
      <c r="T91" s="592" t="e">
        <f t="shared" si="5"/>
        <v>#REF!</v>
      </c>
      <c r="U91" s="593" t="e">
        <f t="shared" si="5"/>
        <v>#REF!</v>
      </c>
      <c r="V91" s="592" t="e">
        <f t="shared" si="5"/>
        <v>#REF!</v>
      </c>
      <c r="W91" s="593" t="e">
        <f t="shared" si="5"/>
        <v>#REF!</v>
      </c>
      <c r="X91" s="592" t="e">
        <f t="shared" si="5"/>
        <v>#REF!</v>
      </c>
      <c r="Y91" s="593" t="e">
        <f t="shared" si="5"/>
        <v>#REF!</v>
      </c>
      <c r="Z91" s="592" t="e">
        <f t="shared" si="5"/>
        <v>#REF!</v>
      </c>
      <c r="AA91" s="593" t="e">
        <f t="shared" si="5"/>
        <v>#REF!</v>
      </c>
      <c r="AB91" s="592" t="e">
        <f t="shared" si="5"/>
        <v>#REF!</v>
      </c>
      <c r="AC91" s="593" t="e">
        <f t="shared" si="5"/>
        <v>#REF!</v>
      </c>
      <c r="AD91" s="593" t="e">
        <f t="shared" si="5"/>
        <v>#REF!</v>
      </c>
      <c r="AE91" s="593" t="e">
        <f t="shared" si="5"/>
        <v>#REF!</v>
      </c>
      <c r="AF91" s="593" t="e">
        <f t="shared" si="5"/>
        <v>#REF!</v>
      </c>
      <c r="AG91" s="593" t="e">
        <f t="shared" si="5"/>
        <v>#REF!</v>
      </c>
      <c r="AH91" t="str">
        <f t="shared" si="4"/>
        <v/>
      </c>
      <c r="AI91" s="594" t="str">
        <f t="array" ref="AI91">IF(AH91="","",SUM(AH91:AH92))</f>
        <v/>
      </c>
      <c r="AK91" s="13"/>
    </row>
    <row r="92" spans="1:37" ht="33" customHeight="1">
      <c r="A92" s="236"/>
      <c r="E92" s="237"/>
      <c r="F92" s="589"/>
      <c r="G92" s="238"/>
      <c r="H92" s="239"/>
      <c r="I92" s="590"/>
      <c r="J92" s="590"/>
      <c r="K92" s="590"/>
      <c r="L92" s="591"/>
      <c r="M92" s="591"/>
      <c r="N92" s="592"/>
      <c r="O92" s="593"/>
      <c r="P92" s="592"/>
      <c r="Q92" s="593"/>
      <c r="R92" s="592"/>
      <c r="S92" s="593"/>
      <c r="T92" s="592"/>
      <c r="U92" s="593"/>
      <c r="V92" s="592"/>
      <c r="W92" s="593"/>
      <c r="X92" s="592"/>
      <c r="Y92" s="593"/>
      <c r="Z92" s="592"/>
      <c r="AA92" s="593"/>
      <c r="AB92" s="592"/>
      <c r="AC92" s="593"/>
      <c r="AD92" s="593"/>
      <c r="AE92" s="593"/>
      <c r="AF92" s="593"/>
      <c r="AG92" s="593"/>
      <c r="AI92" s="594"/>
      <c r="AK92" s="13"/>
    </row>
    <row r="93" spans="1:37" ht="40.5" customHeight="1">
      <c r="A93" s="240"/>
      <c r="B93" s="241"/>
      <c r="C93" s="241"/>
      <c r="D93" s="241"/>
      <c r="E93" s="239"/>
      <c r="F93" s="112" t="e">
        <f>XXX1!T27</f>
        <v>#REF!</v>
      </c>
      <c r="G93" s="242" t="s">
        <v>189</v>
      </c>
      <c r="H93" s="243" t="e">
        <f>SUM(#REF!)</f>
        <v>#REF!</v>
      </c>
      <c r="N93" s="582"/>
      <c r="O93" s="582"/>
      <c r="P93" s="582"/>
      <c r="Q93" s="582"/>
      <c r="R93" s="582"/>
      <c r="S93" s="582"/>
      <c r="T93" s="582"/>
      <c r="U93" s="582"/>
      <c r="V93" s="582"/>
      <c r="W93" s="582"/>
      <c r="X93" s="582"/>
      <c r="Y93" s="582"/>
      <c r="Z93" s="582"/>
      <c r="AA93" s="582"/>
      <c r="AB93" s="582"/>
      <c r="AC93" s="582"/>
      <c r="AD93" s="582"/>
      <c r="AE93" s="582"/>
      <c r="AF93" s="582"/>
      <c r="AG93" s="582"/>
    </row>
    <row r="94" spans="1:37" ht="34.5" customHeight="1">
      <c r="C94" s="244"/>
      <c r="D94" s="244"/>
      <c r="E94" s="244"/>
      <c r="F94" s="245"/>
      <c r="G94" s="245"/>
      <c r="H94" s="245"/>
      <c r="I94" s="245"/>
      <c r="J94" s="245"/>
      <c r="K94" s="245"/>
      <c r="L94" s="245"/>
      <c r="M94" s="245"/>
      <c r="N94" s="583"/>
      <c r="O94" s="583"/>
      <c r="P94" s="583"/>
      <c r="Q94" s="583"/>
      <c r="R94" s="583"/>
      <c r="S94" s="583"/>
      <c r="T94" s="583"/>
      <c r="U94" s="583"/>
      <c r="V94" s="583"/>
      <c r="W94" s="583"/>
      <c r="X94" s="583"/>
      <c r="Y94" s="583"/>
      <c r="Z94" s="583"/>
      <c r="AA94" s="583"/>
      <c r="AB94" s="244"/>
      <c r="AC94" s="244"/>
      <c r="AD94" s="244"/>
      <c r="AE94" s="244"/>
      <c r="AF94" s="244"/>
      <c r="AG94" s="246"/>
    </row>
    <row r="95" spans="1:37" ht="24" customHeight="1">
      <c r="B95" s="247"/>
      <c r="C95" s="247"/>
      <c r="D95" s="247"/>
      <c r="E95" s="247"/>
      <c r="F95" s="248"/>
      <c r="G95" s="249"/>
      <c r="H95" s="247"/>
      <c r="I95" s="247"/>
      <c r="J95" s="247"/>
      <c r="K95" s="247"/>
      <c r="L95" s="247"/>
      <c r="M95" s="247"/>
      <c r="N95" s="85"/>
      <c r="O95" s="85"/>
      <c r="P95" s="85"/>
      <c r="Q95" s="85"/>
      <c r="R95" s="85"/>
      <c r="S95" s="85"/>
      <c r="T95" s="250"/>
      <c r="U95" s="250"/>
      <c r="V95" s="85"/>
      <c r="W95" s="85"/>
      <c r="X95" s="85"/>
      <c r="Y95" s="85"/>
      <c r="Z95" s="85"/>
      <c r="AA95" s="250"/>
      <c r="AB95" s="85"/>
      <c r="AC95" s="85"/>
      <c r="AD95" s="85"/>
      <c r="AE95" s="85"/>
      <c r="AF95" s="85"/>
      <c r="AG95" s="13"/>
    </row>
    <row r="96" spans="1:37" ht="24" customHeight="1">
      <c r="B96" s="247"/>
      <c r="C96" s="247"/>
      <c r="D96" s="247"/>
      <c r="E96" s="247"/>
      <c r="F96" s="248"/>
      <c r="G96" s="249"/>
      <c r="H96" s="247"/>
      <c r="I96" s="247"/>
      <c r="J96" s="247"/>
      <c r="K96" s="247"/>
      <c r="L96" s="247"/>
      <c r="M96" s="247"/>
      <c r="N96" s="85"/>
      <c r="O96" s="85"/>
      <c r="P96" s="85"/>
      <c r="Q96" s="85"/>
      <c r="R96" s="85"/>
      <c r="S96" s="85"/>
      <c r="T96" s="250"/>
      <c r="U96" s="250"/>
      <c r="V96" s="85"/>
      <c r="W96" s="85"/>
      <c r="X96" s="85"/>
      <c r="Y96" s="85"/>
      <c r="Z96" s="85"/>
      <c r="AA96" s="250"/>
      <c r="AB96" s="85"/>
      <c r="AC96" s="85"/>
      <c r="AD96" s="85"/>
      <c r="AE96" s="85"/>
      <c r="AF96" s="85"/>
      <c r="AG96" s="13"/>
    </row>
    <row r="97" spans="2:34" ht="24" customHeight="1">
      <c r="B97" s="247"/>
      <c r="C97" s="247"/>
      <c r="D97" s="247"/>
      <c r="E97" s="247"/>
      <c r="F97" s="248"/>
      <c r="G97" s="249"/>
      <c r="H97" s="247"/>
      <c r="I97" s="247"/>
      <c r="J97" s="247"/>
      <c r="K97" s="247"/>
      <c r="L97" s="247"/>
      <c r="M97" s="247"/>
      <c r="N97" s="85"/>
      <c r="O97" s="85"/>
      <c r="P97" s="85"/>
      <c r="Q97" s="85"/>
      <c r="R97" s="85"/>
      <c r="S97" s="85"/>
      <c r="T97" s="250"/>
      <c r="U97" s="85"/>
      <c r="V97" s="85"/>
      <c r="W97" s="85"/>
      <c r="X97" s="85"/>
      <c r="Y97" s="85"/>
      <c r="Z97" s="85"/>
      <c r="AA97" s="250"/>
      <c r="AB97" s="85"/>
      <c r="AC97" s="85"/>
      <c r="AD97" s="85"/>
      <c r="AE97" s="85"/>
      <c r="AF97" s="85"/>
      <c r="AG97" s="13"/>
    </row>
    <row r="98" spans="2:34" ht="25.5" customHeight="1">
      <c r="C98" s="464" t="s">
        <v>190</v>
      </c>
      <c r="D98" s="464"/>
      <c r="E98" s="464"/>
      <c r="F98" s="464"/>
      <c r="G98" s="464"/>
      <c r="H98" s="464"/>
      <c r="I98" s="464"/>
      <c r="J98" s="464"/>
      <c r="K98" s="464"/>
      <c r="L98" s="464"/>
      <c r="M98" s="464"/>
      <c r="N98" s="464"/>
      <c r="O98" s="1"/>
      <c r="P98" s="1"/>
      <c r="Q98" s="1"/>
      <c r="R98" s="1"/>
      <c r="S98" s="1"/>
    </row>
    <row r="99" spans="2:34" ht="18" customHeight="1">
      <c r="B99" s="168"/>
      <c r="C99" s="168"/>
      <c r="D99" s="168"/>
      <c r="E99" s="168"/>
      <c r="F99" s="168"/>
      <c r="G99" s="168"/>
      <c r="H99" s="168"/>
      <c r="I99" s="168"/>
      <c r="J99" s="168"/>
      <c r="K99" s="168"/>
      <c r="L99" s="168"/>
      <c r="M99" s="168"/>
      <c r="N99" s="168"/>
      <c r="O99" s="168"/>
      <c r="P99" s="168"/>
      <c r="Q99" s="168"/>
      <c r="R99" s="168"/>
      <c r="S99" s="168"/>
      <c r="T99" s="168"/>
      <c r="U99" s="168"/>
      <c r="V99" s="168"/>
      <c r="W99" s="168"/>
      <c r="X99" s="168"/>
      <c r="Y99" s="168"/>
      <c r="Z99" s="168"/>
      <c r="AA99" s="168"/>
      <c r="AB99" s="168"/>
    </row>
    <row r="102" spans="2:34" ht="66" customHeight="1">
      <c r="B102" s="584" t="s">
        <v>191</v>
      </c>
      <c r="C102" s="584"/>
      <c r="D102" s="584"/>
      <c r="E102" s="584"/>
      <c r="F102" s="584"/>
      <c r="G102" s="584"/>
      <c r="H102" s="584"/>
      <c r="I102" s="584"/>
      <c r="J102" s="584"/>
      <c r="K102" s="584"/>
      <c r="L102" s="584"/>
      <c r="M102" s="584"/>
      <c r="N102" s="584"/>
      <c r="O102" s="584"/>
      <c r="P102" s="584"/>
      <c r="Q102" s="584"/>
      <c r="R102" s="584"/>
      <c r="S102" s="584"/>
      <c r="T102" s="584"/>
      <c r="U102" s="584"/>
      <c r="V102" s="584"/>
      <c r="W102" s="584"/>
      <c r="X102" s="584"/>
      <c r="Y102" s="584"/>
      <c r="Z102" s="584"/>
      <c r="AA102" s="584"/>
      <c r="AB102" s="584"/>
      <c r="AC102" s="584"/>
      <c r="AD102" s="584"/>
      <c r="AE102" s="584"/>
      <c r="AF102" s="584"/>
      <c r="AG102" s="584"/>
      <c r="AH102" s="584"/>
    </row>
    <row r="103" spans="2:34" ht="34.5" customHeight="1"/>
    <row r="104" spans="2:34" ht="18" customHeight="1"/>
    <row r="107" spans="2:34" ht="18" customHeight="1">
      <c r="X107" s="251"/>
    </row>
    <row r="135" spans="2:23" ht="19.5" customHeight="1"/>
    <row r="137" spans="2:23" ht="25.5" customHeight="1"/>
    <row r="138" spans="2:23">
      <c r="T138" s="1"/>
      <c r="U138" s="1"/>
      <c r="V138" s="1"/>
      <c r="W138" s="1"/>
    </row>
    <row r="139" spans="2:23" s="168" customFormat="1"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</row>
  </sheetData>
  <sheetProtection password="E3BB" sheet="1" objects="1" scenarios="1"/>
  <mergeCells count="1188">
    <mergeCell ref="C1:M1"/>
    <mergeCell ref="C2:M2"/>
    <mergeCell ref="D3:M3"/>
    <mergeCell ref="C4:M4"/>
    <mergeCell ref="C5:M5"/>
    <mergeCell ref="B6:M6"/>
    <mergeCell ref="N6:Y6"/>
    <mergeCell ref="Z6:AJ6"/>
    <mergeCell ref="G7:I7"/>
    <mergeCell ref="K7:K8"/>
    <mergeCell ref="L7:L8"/>
    <mergeCell ref="AK7:AM7"/>
    <mergeCell ref="A9:A10"/>
    <mergeCell ref="C9:C10"/>
    <mergeCell ref="D9:D10"/>
    <mergeCell ref="E9:E10"/>
    <mergeCell ref="F9:F10"/>
    <mergeCell ref="K9:K10"/>
    <mergeCell ref="M9:M10"/>
    <mergeCell ref="N9:N10"/>
    <mergeCell ref="O9:O10"/>
    <mergeCell ref="P9:P10"/>
    <mergeCell ref="Q9:Q10"/>
    <mergeCell ref="R9:R10"/>
    <mergeCell ref="S9:S10"/>
    <mergeCell ref="T9:T10"/>
    <mergeCell ref="U9:U10"/>
    <mergeCell ref="V9:V10"/>
    <mergeCell ref="W9:W10"/>
    <mergeCell ref="X9:X10"/>
    <mergeCell ref="Y9:Y10"/>
    <mergeCell ref="Z9:Z10"/>
    <mergeCell ref="AA9:AA10"/>
    <mergeCell ref="AB9:AB10"/>
    <mergeCell ref="AC9:AC10"/>
    <mergeCell ref="AD9:AD10"/>
    <mergeCell ref="AE9:AE10"/>
    <mergeCell ref="AF9:AF10"/>
    <mergeCell ref="AG9:AG10"/>
    <mergeCell ref="AI9:AI10"/>
    <mergeCell ref="A11:A12"/>
    <mergeCell ref="C11:C12"/>
    <mergeCell ref="D11:D12"/>
    <mergeCell ref="E11:E12"/>
    <mergeCell ref="F11:F12"/>
    <mergeCell ref="K11:K12"/>
    <mergeCell ref="M11:M12"/>
    <mergeCell ref="N11:N12"/>
    <mergeCell ref="O11:O12"/>
    <mergeCell ref="P11:P12"/>
    <mergeCell ref="Q11:Q12"/>
    <mergeCell ref="R11:R12"/>
    <mergeCell ref="S11:S12"/>
    <mergeCell ref="T11:T12"/>
    <mergeCell ref="U11:U12"/>
    <mergeCell ref="V11:V12"/>
    <mergeCell ref="W11:W12"/>
    <mergeCell ref="X11:X12"/>
    <mergeCell ref="Y11:Y12"/>
    <mergeCell ref="Z11:Z12"/>
    <mergeCell ref="AA11:AA12"/>
    <mergeCell ref="AB11:AB12"/>
    <mergeCell ref="AC11:AC12"/>
    <mergeCell ref="AD11:AD12"/>
    <mergeCell ref="AE11:AE12"/>
    <mergeCell ref="AF11:AF12"/>
    <mergeCell ref="AG11:AG12"/>
    <mergeCell ref="AI11:AI12"/>
    <mergeCell ref="A13:A14"/>
    <mergeCell ref="C13:C14"/>
    <mergeCell ref="D13:D14"/>
    <mergeCell ref="E13:E14"/>
    <mergeCell ref="F13:F14"/>
    <mergeCell ref="K13:K14"/>
    <mergeCell ref="M13:M14"/>
    <mergeCell ref="N13:N14"/>
    <mergeCell ref="O13:O14"/>
    <mergeCell ref="P13:P14"/>
    <mergeCell ref="Q13:Q14"/>
    <mergeCell ref="R13:R14"/>
    <mergeCell ref="S13:S14"/>
    <mergeCell ref="T13:T14"/>
    <mergeCell ref="U13:U14"/>
    <mergeCell ref="V13:V14"/>
    <mergeCell ref="W13:W14"/>
    <mergeCell ref="X13:X14"/>
    <mergeCell ref="Y13:Y14"/>
    <mergeCell ref="Z13:Z14"/>
    <mergeCell ref="AA13:AA14"/>
    <mergeCell ref="AB13:AB14"/>
    <mergeCell ref="AC13:AC14"/>
    <mergeCell ref="AD13:AD14"/>
    <mergeCell ref="AE13:AE14"/>
    <mergeCell ref="AF13:AF14"/>
    <mergeCell ref="AG13:AG14"/>
    <mergeCell ref="AI13:AI14"/>
    <mergeCell ref="A15:A16"/>
    <mergeCell ref="C15:C16"/>
    <mergeCell ref="D15:D16"/>
    <mergeCell ref="E15:E16"/>
    <mergeCell ref="F15:F16"/>
    <mergeCell ref="K15:K16"/>
    <mergeCell ref="M15:M16"/>
    <mergeCell ref="N15:N16"/>
    <mergeCell ref="O15:O16"/>
    <mergeCell ref="P15:P16"/>
    <mergeCell ref="Q15:Q16"/>
    <mergeCell ref="R15:R16"/>
    <mergeCell ref="S15:S16"/>
    <mergeCell ref="T15:T16"/>
    <mergeCell ref="U15:U16"/>
    <mergeCell ref="V15:V16"/>
    <mergeCell ref="W15:W16"/>
    <mergeCell ref="X15:X16"/>
    <mergeCell ref="Y15:Y16"/>
    <mergeCell ref="Z15:Z16"/>
    <mergeCell ref="AA15:AA16"/>
    <mergeCell ref="AB15:AB16"/>
    <mergeCell ref="AC15:AC16"/>
    <mergeCell ref="AD15:AD16"/>
    <mergeCell ref="AE15:AE16"/>
    <mergeCell ref="AF15:AF16"/>
    <mergeCell ref="AG15:AG16"/>
    <mergeCell ref="AI15:AI16"/>
    <mergeCell ref="A17:A18"/>
    <mergeCell ref="C17:C18"/>
    <mergeCell ref="D17:D18"/>
    <mergeCell ref="E17:E18"/>
    <mergeCell ref="F17:F18"/>
    <mergeCell ref="K17:K18"/>
    <mergeCell ref="M17:M18"/>
    <mergeCell ref="N17:N18"/>
    <mergeCell ref="O17:O18"/>
    <mergeCell ref="P17:P18"/>
    <mergeCell ref="Q17:Q18"/>
    <mergeCell ref="R17:R18"/>
    <mergeCell ref="S17:S18"/>
    <mergeCell ref="T17:T18"/>
    <mergeCell ref="U17:U18"/>
    <mergeCell ref="V17:V18"/>
    <mergeCell ref="W17:W18"/>
    <mergeCell ref="X17:X18"/>
    <mergeCell ref="Y17:Y18"/>
    <mergeCell ref="Z17:Z18"/>
    <mergeCell ref="AA17:AA18"/>
    <mergeCell ref="AB17:AB18"/>
    <mergeCell ref="AC17:AC18"/>
    <mergeCell ref="AD17:AD18"/>
    <mergeCell ref="AE17:AE18"/>
    <mergeCell ref="AF17:AF18"/>
    <mergeCell ref="AG17:AG18"/>
    <mergeCell ref="AI17:AI18"/>
    <mergeCell ref="A19:A20"/>
    <mergeCell ref="C19:C20"/>
    <mergeCell ref="D19:D20"/>
    <mergeCell ref="E19:E20"/>
    <mergeCell ref="F19:F20"/>
    <mergeCell ref="K19:K20"/>
    <mergeCell ref="M19:M20"/>
    <mergeCell ref="N19:N20"/>
    <mergeCell ref="O19:O20"/>
    <mergeCell ref="P19:P20"/>
    <mergeCell ref="Q19:Q20"/>
    <mergeCell ref="R19:R20"/>
    <mergeCell ref="S19:S20"/>
    <mergeCell ref="T19:T20"/>
    <mergeCell ref="U19:U20"/>
    <mergeCell ref="V19:V20"/>
    <mergeCell ref="W19:W20"/>
    <mergeCell ref="X19:X20"/>
    <mergeCell ref="Y19:Y20"/>
    <mergeCell ref="Z19:Z20"/>
    <mergeCell ref="AA19:AA20"/>
    <mergeCell ref="AB19:AB20"/>
    <mergeCell ref="AC19:AC20"/>
    <mergeCell ref="AD19:AD20"/>
    <mergeCell ref="AE19:AE20"/>
    <mergeCell ref="AF19:AF20"/>
    <mergeCell ref="AG19:AG20"/>
    <mergeCell ref="AI19:AI20"/>
    <mergeCell ref="A21:A22"/>
    <mergeCell ref="C21:C22"/>
    <mergeCell ref="D21:D22"/>
    <mergeCell ref="E21:E22"/>
    <mergeCell ref="F21:F22"/>
    <mergeCell ref="K21:K22"/>
    <mergeCell ref="M21:M22"/>
    <mergeCell ref="N21:N22"/>
    <mergeCell ref="O21:O22"/>
    <mergeCell ref="P21:P22"/>
    <mergeCell ref="Q21:Q22"/>
    <mergeCell ref="R21:R22"/>
    <mergeCell ref="S21:S22"/>
    <mergeCell ref="T21:T22"/>
    <mergeCell ref="U21:U22"/>
    <mergeCell ref="V21:V22"/>
    <mergeCell ref="W21:W22"/>
    <mergeCell ref="X21:X22"/>
    <mergeCell ref="Y21:Y22"/>
    <mergeCell ref="Z21:Z22"/>
    <mergeCell ref="AA21:AA22"/>
    <mergeCell ref="AB21:AB22"/>
    <mergeCell ref="AC21:AC22"/>
    <mergeCell ref="AD21:AD22"/>
    <mergeCell ref="AE21:AE22"/>
    <mergeCell ref="AF21:AF22"/>
    <mergeCell ref="AG21:AG22"/>
    <mergeCell ref="AI21:AI22"/>
    <mergeCell ref="A23:A24"/>
    <mergeCell ref="C23:C24"/>
    <mergeCell ref="D23:D24"/>
    <mergeCell ref="E23:E24"/>
    <mergeCell ref="F23:F24"/>
    <mergeCell ref="K23:K24"/>
    <mergeCell ref="M23:M24"/>
    <mergeCell ref="N23:N24"/>
    <mergeCell ref="O23:O24"/>
    <mergeCell ref="P23:P24"/>
    <mergeCell ref="Q23:Q24"/>
    <mergeCell ref="R23:R24"/>
    <mergeCell ref="S23:S24"/>
    <mergeCell ref="T23:T24"/>
    <mergeCell ref="U23:U24"/>
    <mergeCell ref="V23:V24"/>
    <mergeCell ref="W23:W24"/>
    <mergeCell ref="X23:X24"/>
    <mergeCell ref="Y23:Y24"/>
    <mergeCell ref="Z23:Z24"/>
    <mergeCell ref="AA23:AA24"/>
    <mergeCell ref="AB23:AB24"/>
    <mergeCell ref="AC23:AC24"/>
    <mergeCell ref="AD23:AD24"/>
    <mergeCell ref="AE23:AE24"/>
    <mergeCell ref="AF23:AF24"/>
    <mergeCell ref="AG23:AG24"/>
    <mergeCell ref="AI23:AI24"/>
    <mergeCell ref="A25:A26"/>
    <mergeCell ref="C25:C26"/>
    <mergeCell ref="D25:D26"/>
    <mergeCell ref="E25:E26"/>
    <mergeCell ref="F25:F26"/>
    <mergeCell ref="K25:K26"/>
    <mergeCell ref="M25:M26"/>
    <mergeCell ref="N25:N26"/>
    <mergeCell ref="O25:O26"/>
    <mergeCell ref="P25:P26"/>
    <mergeCell ref="Q25:Q26"/>
    <mergeCell ref="R25:R26"/>
    <mergeCell ref="S25:S26"/>
    <mergeCell ref="T25:T26"/>
    <mergeCell ref="U25:U26"/>
    <mergeCell ref="V25:V26"/>
    <mergeCell ref="W25:W26"/>
    <mergeCell ref="X25:X26"/>
    <mergeCell ref="Y25:Y26"/>
    <mergeCell ref="Z25:Z26"/>
    <mergeCell ref="AA25:AA26"/>
    <mergeCell ref="AB25:AB26"/>
    <mergeCell ref="AC25:AC26"/>
    <mergeCell ref="AD25:AD26"/>
    <mergeCell ref="AE25:AE26"/>
    <mergeCell ref="AF25:AF26"/>
    <mergeCell ref="AG25:AG26"/>
    <mergeCell ref="AI25:AI26"/>
    <mergeCell ref="A27:A28"/>
    <mergeCell ref="C27:C28"/>
    <mergeCell ref="D27:D28"/>
    <mergeCell ref="E27:E28"/>
    <mergeCell ref="F27:F28"/>
    <mergeCell ref="K27:K28"/>
    <mergeCell ref="M27:M28"/>
    <mergeCell ref="N27:N28"/>
    <mergeCell ref="O27:O28"/>
    <mergeCell ref="P27:P28"/>
    <mergeCell ref="Q27:Q28"/>
    <mergeCell ref="R27:R28"/>
    <mergeCell ref="S27:S28"/>
    <mergeCell ref="T27:T28"/>
    <mergeCell ref="U27:U28"/>
    <mergeCell ref="V27:V28"/>
    <mergeCell ref="W27:W28"/>
    <mergeCell ref="X27:X28"/>
    <mergeCell ref="Y27:Y28"/>
    <mergeCell ref="Z27:Z28"/>
    <mergeCell ref="AA27:AA28"/>
    <mergeCell ref="AB27:AB28"/>
    <mergeCell ref="AC27:AC28"/>
    <mergeCell ref="AD27:AD28"/>
    <mergeCell ref="AE27:AE28"/>
    <mergeCell ref="AF27:AF28"/>
    <mergeCell ref="AG27:AG28"/>
    <mergeCell ref="AI27:AI28"/>
    <mergeCell ref="A29:A30"/>
    <mergeCell ref="C29:C30"/>
    <mergeCell ref="D29:D30"/>
    <mergeCell ref="E29:E30"/>
    <mergeCell ref="F29:F30"/>
    <mergeCell ref="K29:K30"/>
    <mergeCell ref="M29:M30"/>
    <mergeCell ref="N29:N30"/>
    <mergeCell ref="O29:O30"/>
    <mergeCell ref="P29:P30"/>
    <mergeCell ref="Q29:Q30"/>
    <mergeCell ref="R29:R30"/>
    <mergeCell ref="S29:S30"/>
    <mergeCell ref="T29:T30"/>
    <mergeCell ref="U29:U30"/>
    <mergeCell ref="V29:V30"/>
    <mergeCell ref="W29:W30"/>
    <mergeCell ref="X29:X30"/>
    <mergeCell ref="Y29:Y30"/>
    <mergeCell ref="Z29:Z30"/>
    <mergeCell ref="AA29:AA30"/>
    <mergeCell ref="AB29:AB30"/>
    <mergeCell ref="AC29:AC30"/>
    <mergeCell ref="AD29:AD30"/>
    <mergeCell ref="AE29:AE30"/>
    <mergeCell ref="AF29:AF30"/>
    <mergeCell ref="AG29:AG30"/>
    <mergeCell ref="AI29:AI30"/>
    <mergeCell ref="A31:A32"/>
    <mergeCell ref="C31:C32"/>
    <mergeCell ref="D31:D32"/>
    <mergeCell ref="E31:E32"/>
    <mergeCell ref="F31:F32"/>
    <mergeCell ref="K31:K32"/>
    <mergeCell ref="M31:M32"/>
    <mergeCell ref="N31:N32"/>
    <mergeCell ref="O31:O32"/>
    <mergeCell ref="P31:P32"/>
    <mergeCell ref="Q31:Q32"/>
    <mergeCell ref="R31:R32"/>
    <mergeCell ref="S31:S32"/>
    <mergeCell ref="T31:T32"/>
    <mergeCell ref="U31:U32"/>
    <mergeCell ref="V31:V32"/>
    <mergeCell ref="W31:W32"/>
    <mergeCell ref="X31:X32"/>
    <mergeCell ref="Y31:Y32"/>
    <mergeCell ref="Z31:Z32"/>
    <mergeCell ref="AA31:AA32"/>
    <mergeCell ref="AB31:AB32"/>
    <mergeCell ref="AC31:AC32"/>
    <mergeCell ref="AD31:AD32"/>
    <mergeCell ref="AE31:AE32"/>
    <mergeCell ref="AF31:AF32"/>
    <mergeCell ref="AG31:AG32"/>
    <mergeCell ref="AI31:AI32"/>
    <mergeCell ref="A33:A34"/>
    <mergeCell ref="C33:C34"/>
    <mergeCell ref="D33:D34"/>
    <mergeCell ref="E33:E34"/>
    <mergeCell ref="F33:F34"/>
    <mergeCell ref="K33:K34"/>
    <mergeCell ref="M33:M34"/>
    <mergeCell ref="N33:N34"/>
    <mergeCell ref="O33:O34"/>
    <mergeCell ref="P33:P34"/>
    <mergeCell ref="Q33:Q34"/>
    <mergeCell ref="R33:R34"/>
    <mergeCell ref="S33:S34"/>
    <mergeCell ref="T33:T34"/>
    <mergeCell ref="U33:U34"/>
    <mergeCell ref="V33:V34"/>
    <mergeCell ref="W33:W34"/>
    <mergeCell ref="X33:X34"/>
    <mergeCell ref="Y33:Y34"/>
    <mergeCell ref="Z33:Z34"/>
    <mergeCell ref="AA33:AA34"/>
    <mergeCell ref="AB33:AB34"/>
    <mergeCell ref="AC33:AC34"/>
    <mergeCell ref="AD33:AD34"/>
    <mergeCell ref="AE33:AE34"/>
    <mergeCell ref="AF33:AF34"/>
    <mergeCell ref="AG33:AG34"/>
    <mergeCell ref="AI33:AI34"/>
    <mergeCell ref="A35:A36"/>
    <mergeCell ref="C35:C36"/>
    <mergeCell ref="D35:D36"/>
    <mergeCell ref="E35:E36"/>
    <mergeCell ref="F35:F36"/>
    <mergeCell ref="K35:K36"/>
    <mergeCell ref="M35:M36"/>
    <mergeCell ref="N35:N36"/>
    <mergeCell ref="O35:O36"/>
    <mergeCell ref="P35:P36"/>
    <mergeCell ref="Q35:Q36"/>
    <mergeCell ref="R35:R36"/>
    <mergeCell ref="S35:S36"/>
    <mergeCell ref="T35:T36"/>
    <mergeCell ref="U35:U36"/>
    <mergeCell ref="V35:V36"/>
    <mergeCell ref="W35:W36"/>
    <mergeCell ref="X35:X36"/>
    <mergeCell ref="Y35:Y36"/>
    <mergeCell ref="Z35:Z36"/>
    <mergeCell ref="AA35:AA36"/>
    <mergeCell ref="AB35:AB36"/>
    <mergeCell ref="AC35:AC36"/>
    <mergeCell ref="AD35:AD36"/>
    <mergeCell ref="AE35:AE36"/>
    <mergeCell ref="AF35:AF36"/>
    <mergeCell ref="AG35:AG36"/>
    <mergeCell ref="AI35:AI36"/>
    <mergeCell ref="A37:A38"/>
    <mergeCell ref="C37:C38"/>
    <mergeCell ref="D37:D38"/>
    <mergeCell ref="E37:E38"/>
    <mergeCell ref="F37:F38"/>
    <mergeCell ref="K37:K38"/>
    <mergeCell ref="M37:M38"/>
    <mergeCell ref="N37:N38"/>
    <mergeCell ref="O37:O38"/>
    <mergeCell ref="P37:P38"/>
    <mergeCell ref="Q37:Q38"/>
    <mergeCell ref="R37:R38"/>
    <mergeCell ref="S37:S38"/>
    <mergeCell ref="T37:T38"/>
    <mergeCell ref="U37:U38"/>
    <mergeCell ref="V37:V38"/>
    <mergeCell ref="W37:W38"/>
    <mergeCell ref="X37:X38"/>
    <mergeCell ref="Y37:Y38"/>
    <mergeCell ref="Z37:Z38"/>
    <mergeCell ref="AA37:AA38"/>
    <mergeCell ref="AB37:AB38"/>
    <mergeCell ref="AC37:AC38"/>
    <mergeCell ref="AD37:AD38"/>
    <mergeCell ref="AE37:AE38"/>
    <mergeCell ref="AF37:AF38"/>
    <mergeCell ref="AG37:AG38"/>
    <mergeCell ref="AI37:AI38"/>
    <mergeCell ref="A39:A40"/>
    <mergeCell ref="C39:C40"/>
    <mergeCell ref="D39:D40"/>
    <mergeCell ref="E39:E40"/>
    <mergeCell ref="F39:F40"/>
    <mergeCell ref="K39:K40"/>
    <mergeCell ref="M39:M40"/>
    <mergeCell ref="N39:N40"/>
    <mergeCell ref="O39:O40"/>
    <mergeCell ref="P39:P40"/>
    <mergeCell ref="Q39:Q40"/>
    <mergeCell ref="R39:R40"/>
    <mergeCell ref="S39:S40"/>
    <mergeCell ref="T39:T40"/>
    <mergeCell ref="U39:U40"/>
    <mergeCell ref="V39:V40"/>
    <mergeCell ref="W39:W40"/>
    <mergeCell ref="X39:X40"/>
    <mergeCell ref="Y39:Y40"/>
    <mergeCell ref="Z39:Z40"/>
    <mergeCell ref="AA39:AA40"/>
    <mergeCell ref="AB39:AB40"/>
    <mergeCell ref="AC39:AC40"/>
    <mergeCell ref="AD39:AD40"/>
    <mergeCell ref="AE39:AE40"/>
    <mergeCell ref="AF39:AF40"/>
    <mergeCell ref="AG39:AG40"/>
    <mergeCell ref="AI39:AI40"/>
    <mergeCell ref="A41:A42"/>
    <mergeCell ref="C41:C42"/>
    <mergeCell ref="D41:D42"/>
    <mergeCell ref="E41:E42"/>
    <mergeCell ref="F41:F42"/>
    <mergeCell ref="K41:K42"/>
    <mergeCell ref="M41:M42"/>
    <mergeCell ref="N41:N42"/>
    <mergeCell ref="O41:O42"/>
    <mergeCell ref="P41:P42"/>
    <mergeCell ref="Q41:Q42"/>
    <mergeCell ref="R41:R42"/>
    <mergeCell ref="S41:S42"/>
    <mergeCell ref="T41:T42"/>
    <mergeCell ref="U41:U42"/>
    <mergeCell ref="V41:V42"/>
    <mergeCell ref="W41:W42"/>
    <mergeCell ref="X41:X42"/>
    <mergeCell ref="Y41:Y42"/>
    <mergeCell ref="Z41:Z42"/>
    <mergeCell ref="AA41:AA42"/>
    <mergeCell ref="AB41:AB42"/>
    <mergeCell ref="AC41:AC42"/>
    <mergeCell ref="AD41:AD42"/>
    <mergeCell ref="AE41:AE42"/>
    <mergeCell ref="AF41:AF42"/>
    <mergeCell ref="AG41:AG42"/>
    <mergeCell ref="AI41:AI42"/>
    <mergeCell ref="A43:A44"/>
    <mergeCell ref="C43:C44"/>
    <mergeCell ref="D43:D44"/>
    <mergeCell ref="E43:E44"/>
    <mergeCell ref="F43:F44"/>
    <mergeCell ref="K43:K44"/>
    <mergeCell ref="M43:M44"/>
    <mergeCell ref="N43:N44"/>
    <mergeCell ref="O43:O44"/>
    <mergeCell ref="P43:P44"/>
    <mergeCell ref="Q43:Q44"/>
    <mergeCell ref="R43:R44"/>
    <mergeCell ref="S43:S44"/>
    <mergeCell ref="T43:T44"/>
    <mergeCell ref="U43:U44"/>
    <mergeCell ref="V43:V44"/>
    <mergeCell ref="W43:W44"/>
    <mergeCell ref="X43:X44"/>
    <mergeCell ref="Y43:Y44"/>
    <mergeCell ref="Z43:Z44"/>
    <mergeCell ref="AA43:AA44"/>
    <mergeCell ref="AB43:AB44"/>
    <mergeCell ref="AC43:AC44"/>
    <mergeCell ref="AD43:AD44"/>
    <mergeCell ref="AE43:AE44"/>
    <mergeCell ref="AF43:AF44"/>
    <mergeCell ref="AG43:AG44"/>
    <mergeCell ref="AI43:AI44"/>
    <mergeCell ref="A45:A46"/>
    <mergeCell ref="C45:C46"/>
    <mergeCell ref="D45:D46"/>
    <mergeCell ref="E45:E46"/>
    <mergeCell ref="F45:F46"/>
    <mergeCell ref="K45:K46"/>
    <mergeCell ref="M45:M46"/>
    <mergeCell ref="N45:N46"/>
    <mergeCell ref="O45:O46"/>
    <mergeCell ref="P45:P46"/>
    <mergeCell ref="Q45:Q46"/>
    <mergeCell ref="R45:R46"/>
    <mergeCell ref="S45:S46"/>
    <mergeCell ref="T45:T46"/>
    <mergeCell ref="U45:U46"/>
    <mergeCell ref="V45:V46"/>
    <mergeCell ref="W45:W46"/>
    <mergeCell ref="X45:X46"/>
    <mergeCell ref="Y45:Y46"/>
    <mergeCell ref="Z45:Z46"/>
    <mergeCell ref="AA45:AA46"/>
    <mergeCell ref="AB45:AB46"/>
    <mergeCell ref="AC45:AC46"/>
    <mergeCell ref="AD45:AD46"/>
    <mergeCell ref="AE45:AE46"/>
    <mergeCell ref="AF45:AF46"/>
    <mergeCell ref="AG45:AG46"/>
    <mergeCell ref="AI45:AI46"/>
    <mergeCell ref="A47:A48"/>
    <mergeCell ref="C47:C48"/>
    <mergeCell ref="D47:D48"/>
    <mergeCell ref="E47:E48"/>
    <mergeCell ref="F47:F48"/>
    <mergeCell ref="K47:K48"/>
    <mergeCell ref="M47:M48"/>
    <mergeCell ref="N47:N48"/>
    <mergeCell ref="O47:O48"/>
    <mergeCell ref="P47:P48"/>
    <mergeCell ref="Q47:Q48"/>
    <mergeCell ref="R47:R48"/>
    <mergeCell ref="S47:S48"/>
    <mergeCell ref="T47:T48"/>
    <mergeCell ref="U47:U48"/>
    <mergeCell ref="V47:V48"/>
    <mergeCell ref="W47:W48"/>
    <mergeCell ref="X47:X48"/>
    <mergeCell ref="Y47:Y48"/>
    <mergeCell ref="Z47:Z48"/>
    <mergeCell ref="AA47:AA48"/>
    <mergeCell ref="AB47:AB48"/>
    <mergeCell ref="AC47:AC48"/>
    <mergeCell ref="AD47:AD48"/>
    <mergeCell ref="AE47:AE48"/>
    <mergeCell ref="AF47:AF48"/>
    <mergeCell ref="AG47:AG48"/>
    <mergeCell ref="AI47:AI48"/>
    <mergeCell ref="A49:A50"/>
    <mergeCell ref="C49:C50"/>
    <mergeCell ref="D49:D50"/>
    <mergeCell ref="E49:E50"/>
    <mergeCell ref="F49:F50"/>
    <mergeCell ref="K49:K50"/>
    <mergeCell ref="M49:M50"/>
    <mergeCell ref="N49:N50"/>
    <mergeCell ref="O49:O50"/>
    <mergeCell ref="P49:P50"/>
    <mergeCell ref="Q49:Q50"/>
    <mergeCell ref="R49:R50"/>
    <mergeCell ref="S49:S50"/>
    <mergeCell ref="T49:T50"/>
    <mergeCell ref="U49:U50"/>
    <mergeCell ref="V49:V50"/>
    <mergeCell ref="W49:W50"/>
    <mergeCell ref="X49:X50"/>
    <mergeCell ref="Y49:Y50"/>
    <mergeCell ref="Z49:Z50"/>
    <mergeCell ref="AA49:AA50"/>
    <mergeCell ref="AB49:AB50"/>
    <mergeCell ref="AC49:AC50"/>
    <mergeCell ref="AD49:AD50"/>
    <mergeCell ref="AE49:AE50"/>
    <mergeCell ref="AF49:AF50"/>
    <mergeCell ref="AG49:AG50"/>
    <mergeCell ref="AI49:AI50"/>
    <mergeCell ref="A51:A52"/>
    <mergeCell ref="C51:C52"/>
    <mergeCell ref="D51:D52"/>
    <mergeCell ref="E51:E52"/>
    <mergeCell ref="F51:F52"/>
    <mergeCell ref="K51:K52"/>
    <mergeCell ref="M51:M52"/>
    <mergeCell ref="N51:N52"/>
    <mergeCell ref="O51:O52"/>
    <mergeCell ref="P51:P52"/>
    <mergeCell ref="Q51:Q52"/>
    <mergeCell ref="R51:R52"/>
    <mergeCell ref="S51:S52"/>
    <mergeCell ref="T51:T52"/>
    <mergeCell ref="U51:U52"/>
    <mergeCell ref="V51:V52"/>
    <mergeCell ref="W51:W52"/>
    <mergeCell ref="X51:X52"/>
    <mergeCell ref="Y51:Y52"/>
    <mergeCell ref="Z51:Z52"/>
    <mergeCell ref="AA51:AA52"/>
    <mergeCell ref="AB51:AB52"/>
    <mergeCell ref="AC51:AC52"/>
    <mergeCell ref="AD51:AD52"/>
    <mergeCell ref="AE51:AE52"/>
    <mergeCell ref="AF51:AF52"/>
    <mergeCell ref="AG51:AG52"/>
    <mergeCell ref="AI51:AI52"/>
    <mergeCell ref="A53:A54"/>
    <mergeCell ref="C53:C54"/>
    <mergeCell ref="D53:D54"/>
    <mergeCell ref="E53:E54"/>
    <mergeCell ref="F53:F54"/>
    <mergeCell ref="K53:K54"/>
    <mergeCell ref="M53:M54"/>
    <mergeCell ref="N53:N54"/>
    <mergeCell ref="O53:O54"/>
    <mergeCell ref="P53:P54"/>
    <mergeCell ref="Q53:Q54"/>
    <mergeCell ref="R53:R54"/>
    <mergeCell ref="S53:S54"/>
    <mergeCell ref="T53:T54"/>
    <mergeCell ref="U53:U54"/>
    <mergeCell ref="V53:V54"/>
    <mergeCell ref="W53:W54"/>
    <mergeCell ref="X53:X54"/>
    <mergeCell ref="Y53:Y54"/>
    <mergeCell ref="Z53:Z54"/>
    <mergeCell ref="AA53:AA54"/>
    <mergeCell ref="AB53:AB54"/>
    <mergeCell ref="AC53:AC54"/>
    <mergeCell ref="AD53:AD54"/>
    <mergeCell ref="AE53:AE54"/>
    <mergeCell ref="AF53:AF54"/>
    <mergeCell ref="AG53:AG54"/>
    <mergeCell ref="AI53:AI54"/>
    <mergeCell ref="A55:A56"/>
    <mergeCell ref="C55:C56"/>
    <mergeCell ref="D55:D56"/>
    <mergeCell ref="E55:E56"/>
    <mergeCell ref="F55:F56"/>
    <mergeCell ref="K55:K56"/>
    <mergeCell ref="M55:M56"/>
    <mergeCell ref="N55:N56"/>
    <mergeCell ref="O55:O56"/>
    <mergeCell ref="P55:P56"/>
    <mergeCell ref="Q55:Q56"/>
    <mergeCell ref="R55:R56"/>
    <mergeCell ref="S55:S56"/>
    <mergeCell ref="T55:T56"/>
    <mergeCell ref="U55:U56"/>
    <mergeCell ref="V55:V56"/>
    <mergeCell ref="W55:W56"/>
    <mergeCell ref="X55:X56"/>
    <mergeCell ref="Y55:Y56"/>
    <mergeCell ref="Z55:Z56"/>
    <mergeCell ref="AA55:AA56"/>
    <mergeCell ref="AB55:AB56"/>
    <mergeCell ref="AC55:AC56"/>
    <mergeCell ref="AD55:AD56"/>
    <mergeCell ref="AE55:AE56"/>
    <mergeCell ref="AF55:AF56"/>
    <mergeCell ref="AG55:AG56"/>
    <mergeCell ref="AI55:AI56"/>
    <mergeCell ref="A57:A58"/>
    <mergeCell ref="C57:C58"/>
    <mergeCell ref="D57:D58"/>
    <mergeCell ref="E57:E58"/>
    <mergeCell ref="F57:F58"/>
    <mergeCell ref="K57:K58"/>
    <mergeCell ref="M57:M58"/>
    <mergeCell ref="N57:N58"/>
    <mergeCell ref="O57:O58"/>
    <mergeCell ref="P57:P58"/>
    <mergeCell ref="Q57:Q58"/>
    <mergeCell ref="R57:R58"/>
    <mergeCell ref="S57:S58"/>
    <mergeCell ref="T57:T58"/>
    <mergeCell ref="U57:U58"/>
    <mergeCell ref="V57:V58"/>
    <mergeCell ref="W57:W58"/>
    <mergeCell ref="X57:X58"/>
    <mergeCell ref="Y57:Y58"/>
    <mergeCell ref="Z57:Z58"/>
    <mergeCell ref="AA57:AA58"/>
    <mergeCell ref="AB57:AB58"/>
    <mergeCell ref="AC57:AC58"/>
    <mergeCell ref="AD57:AD58"/>
    <mergeCell ref="AE57:AE58"/>
    <mergeCell ref="AF57:AF58"/>
    <mergeCell ref="AG57:AG58"/>
    <mergeCell ref="AI57:AI58"/>
    <mergeCell ref="A59:A60"/>
    <mergeCell ref="C59:C60"/>
    <mergeCell ref="D59:D60"/>
    <mergeCell ref="E59:E60"/>
    <mergeCell ref="F59:F60"/>
    <mergeCell ref="K59:K60"/>
    <mergeCell ref="M59:M60"/>
    <mergeCell ref="N59:N60"/>
    <mergeCell ref="O59:O60"/>
    <mergeCell ref="P59:P60"/>
    <mergeCell ref="Q59:Q60"/>
    <mergeCell ref="R59:R60"/>
    <mergeCell ref="S59:S60"/>
    <mergeCell ref="T59:T60"/>
    <mergeCell ref="U59:U60"/>
    <mergeCell ref="V59:V60"/>
    <mergeCell ref="W59:W60"/>
    <mergeCell ref="X59:X60"/>
    <mergeCell ref="Y59:Y60"/>
    <mergeCell ref="Z59:Z60"/>
    <mergeCell ref="AA59:AA60"/>
    <mergeCell ref="AB59:AB60"/>
    <mergeCell ref="AC59:AC60"/>
    <mergeCell ref="AD59:AD60"/>
    <mergeCell ref="AE59:AE60"/>
    <mergeCell ref="AF59:AF60"/>
    <mergeCell ref="AG59:AG60"/>
    <mergeCell ref="AI59:AI60"/>
    <mergeCell ref="A61:A62"/>
    <mergeCell ref="C61:C62"/>
    <mergeCell ref="D61:D62"/>
    <mergeCell ref="E61:E62"/>
    <mergeCell ref="F61:F62"/>
    <mergeCell ref="K61:K62"/>
    <mergeCell ref="M61:M62"/>
    <mergeCell ref="N61:N62"/>
    <mergeCell ref="O61:O62"/>
    <mergeCell ref="P61:P62"/>
    <mergeCell ref="Q61:Q62"/>
    <mergeCell ref="R61:R62"/>
    <mergeCell ref="S61:S62"/>
    <mergeCell ref="T61:T62"/>
    <mergeCell ref="U61:U62"/>
    <mergeCell ref="V61:V62"/>
    <mergeCell ref="W61:W62"/>
    <mergeCell ref="X61:X62"/>
    <mergeCell ref="Y61:Y62"/>
    <mergeCell ref="Z61:Z62"/>
    <mergeCell ref="AA61:AA62"/>
    <mergeCell ref="AB61:AB62"/>
    <mergeCell ref="AC61:AC62"/>
    <mergeCell ref="AD61:AD62"/>
    <mergeCell ref="AE61:AE62"/>
    <mergeCell ref="AF61:AF62"/>
    <mergeCell ref="AG61:AG62"/>
    <mergeCell ref="AI61:AI62"/>
    <mergeCell ref="A63:A64"/>
    <mergeCell ref="C63:C64"/>
    <mergeCell ref="D63:D64"/>
    <mergeCell ref="E63:E64"/>
    <mergeCell ref="F63:F64"/>
    <mergeCell ref="K63:K64"/>
    <mergeCell ref="M63:M64"/>
    <mergeCell ref="N63:N64"/>
    <mergeCell ref="O63:O64"/>
    <mergeCell ref="P63:P64"/>
    <mergeCell ref="Q63:Q64"/>
    <mergeCell ref="R63:R64"/>
    <mergeCell ref="S63:S64"/>
    <mergeCell ref="T63:T64"/>
    <mergeCell ref="U63:U64"/>
    <mergeCell ref="V63:V64"/>
    <mergeCell ref="W63:W64"/>
    <mergeCell ref="X63:X64"/>
    <mergeCell ref="Y63:Y64"/>
    <mergeCell ref="Z63:Z64"/>
    <mergeCell ref="AA63:AA64"/>
    <mergeCell ref="AB63:AB64"/>
    <mergeCell ref="AC63:AC64"/>
    <mergeCell ref="AD63:AD64"/>
    <mergeCell ref="AE63:AE64"/>
    <mergeCell ref="AF63:AF64"/>
    <mergeCell ref="AG63:AG64"/>
    <mergeCell ref="AI63:AI64"/>
    <mergeCell ref="A65:A66"/>
    <mergeCell ref="C65:C66"/>
    <mergeCell ref="D65:D66"/>
    <mergeCell ref="E65:E66"/>
    <mergeCell ref="F65:F66"/>
    <mergeCell ref="K65:K66"/>
    <mergeCell ref="M65:M66"/>
    <mergeCell ref="N65:N66"/>
    <mergeCell ref="O65:O66"/>
    <mergeCell ref="P65:P66"/>
    <mergeCell ref="Q65:Q66"/>
    <mergeCell ref="R65:R66"/>
    <mergeCell ref="S65:S66"/>
    <mergeCell ref="T65:T66"/>
    <mergeCell ref="U65:U66"/>
    <mergeCell ref="V65:V66"/>
    <mergeCell ref="W65:W66"/>
    <mergeCell ref="X65:X66"/>
    <mergeCell ref="Y65:Y66"/>
    <mergeCell ref="Z65:Z66"/>
    <mergeCell ref="AA65:AA66"/>
    <mergeCell ref="AB65:AB66"/>
    <mergeCell ref="AC65:AC66"/>
    <mergeCell ref="AD65:AD66"/>
    <mergeCell ref="AE65:AE66"/>
    <mergeCell ref="AF65:AF66"/>
    <mergeCell ref="AG65:AG66"/>
    <mergeCell ref="AI65:AI66"/>
    <mergeCell ref="A67:A68"/>
    <mergeCell ref="C67:C68"/>
    <mergeCell ref="D67:D68"/>
    <mergeCell ref="E67:E68"/>
    <mergeCell ref="F67:F68"/>
    <mergeCell ref="K67:K68"/>
    <mergeCell ref="M67:M68"/>
    <mergeCell ref="N67:N68"/>
    <mergeCell ref="O67:O68"/>
    <mergeCell ref="P67:P68"/>
    <mergeCell ref="Q67:Q68"/>
    <mergeCell ref="R67:R68"/>
    <mergeCell ref="S67:S68"/>
    <mergeCell ref="T67:T68"/>
    <mergeCell ref="U67:U68"/>
    <mergeCell ref="V67:V68"/>
    <mergeCell ref="W67:W68"/>
    <mergeCell ref="X67:X68"/>
    <mergeCell ref="Y67:Y68"/>
    <mergeCell ref="Z67:Z68"/>
    <mergeCell ref="AA67:AA68"/>
    <mergeCell ref="AB67:AB68"/>
    <mergeCell ref="AC67:AC68"/>
    <mergeCell ref="AD67:AD68"/>
    <mergeCell ref="AE67:AE68"/>
    <mergeCell ref="AF67:AF68"/>
    <mergeCell ref="AG67:AG68"/>
    <mergeCell ref="AI67:AI68"/>
    <mergeCell ref="A69:A70"/>
    <mergeCell ref="C69:C70"/>
    <mergeCell ref="D69:D70"/>
    <mergeCell ref="E69:E70"/>
    <mergeCell ref="F69:F70"/>
    <mergeCell ref="K69:K70"/>
    <mergeCell ref="M69:M70"/>
    <mergeCell ref="N69:N70"/>
    <mergeCell ref="O69:O70"/>
    <mergeCell ref="P69:P70"/>
    <mergeCell ref="Q69:Q70"/>
    <mergeCell ref="R69:R70"/>
    <mergeCell ref="S69:S70"/>
    <mergeCell ref="T69:T70"/>
    <mergeCell ref="U69:U70"/>
    <mergeCell ref="V69:V70"/>
    <mergeCell ref="W69:W70"/>
    <mergeCell ref="X69:X70"/>
    <mergeCell ref="Y69:Y70"/>
    <mergeCell ref="Z69:Z70"/>
    <mergeCell ref="AA69:AA70"/>
    <mergeCell ref="AB69:AB70"/>
    <mergeCell ref="AC69:AC70"/>
    <mergeCell ref="AD69:AD70"/>
    <mergeCell ref="AE69:AE70"/>
    <mergeCell ref="AF69:AF70"/>
    <mergeCell ref="AG69:AG70"/>
    <mergeCell ref="AI69:AI70"/>
    <mergeCell ref="A71:A72"/>
    <mergeCell ref="C71:C72"/>
    <mergeCell ref="D71:D72"/>
    <mergeCell ref="E71:E72"/>
    <mergeCell ref="F71:F72"/>
    <mergeCell ref="K71:K72"/>
    <mergeCell ref="M71:M72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B71:AB72"/>
    <mergeCell ref="AC71:AC72"/>
    <mergeCell ref="AD71:AD72"/>
    <mergeCell ref="AE71:AE72"/>
    <mergeCell ref="AF71:AF72"/>
    <mergeCell ref="AG71:AG72"/>
    <mergeCell ref="AI71:AI72"/>
    <mergeCell ref="A73:A74"/>
    <mergeCell ref="C73:C74"/>
    <mergeCell ref="D73:D74"/>
    <mergeCell ref="E73:E74"/>
    <mergeCell ref="F73:F74"/>
    <mergeCell ref="K73:K74"/>
    <mergeCell ref="M73:M74"/>
    <mergeCell ref="N73:N74"/>
    <mergeCell ref="O73:O74"/>
    <mergeCell ref="P73:P74"/>
    <mergeCell ref="Q73:Q74"/>
    <mergeCell ref="R73:R74"/>
    <mergeCell ref="S73:S74"/>
    <mergeCell ref="T73:T74"/>
    <mergeCell ref="U73:U74"/>
    <mergeCell ref="V73:V74"/>
    <mergeCell ref="W73:W74"/>
    <mergeCell ref="X73:X74"/>
    <mergeCell ref="Y73:Y74"/>
    <mergeCell ref="Z73:Z74"/>
    <mergeCell ref="AA73:AA74"/>
    <mergeCell ref="AB73:AB74"/>
    <mergeCell ref="AC73:AC74"/>
    <mergeCell ref="AD73:AD74"/>
    <mergeCell ref="AE73:AE74"/>
    <mergeCell ref="AF73:AF74"/>
    <mergeCell ref="AG73:AG74"/>
    <mergeCell ref="AI73:AI74"/>
    <mergeCell ref="A75:A76"/>
    <mergeCell ref="C75:C76"/>
    <mergeCell ref="D75:D76"/>
    <mergeCell ref="E75:E76"/>
    <mergeCell ref="F75:F76"/>
    <mergeCell ref="K75:K76"/>
    <mergeCell ref="M75:M76"/>
    <mergeCell ref="N75:N76"/>
    <mergeCell ref="O75:O76"/>
    <mergeCell ref="P75:P76"/>
    <mergeCell ref="Q75:Q76"/>
    <mergeCell ref="R75:R76"/>
    <mergeCell ref="S75:S76"/>
    <mergeCell ref="T75:T76"/>
    <mergeCell ref="U75:U76"/>
    <mergeCell ref="V75:V76"/>
    <mergeCell ref="W75:W76"/>
    <mergeCell ref="X75:X76"/>
    <mergeCell ref="Y75:Y76"/>
    <mergeCell ref="Z75:Z76"/>
    <mergeCell ref="AA75:AA76"/>
    <mergeCell ref="AB75:AB76"/>
    <mergeCell ref="AC75:AC76"/>
    <mergeCell ref="AD75:AD76"/>
    <mergeCell ref="AE75:AE76"/>
    <mergeCell ref="AF75:AF76"/>
    <mergeCell ref="AG75:AG76"/>
    <mergeCell ref="AI75:AI76"/>
    <mergeCell ref="A77:A78"/>
    <mergeCell ref="C77:C78"/>
    <mergeCell ref="D77:D78"/>
    <mergeCell ref="E77:E78"/>
    <mergeCell ref="F77:F78"/>
    <mergeCell ref="K77:K78"/>
    <mergeCell ref="M77:M78"/>
    <mergeCell ref="N77:N78"/>
    <mergeCell ref="O77:O78"/>
    <mergeCell ref="P77:P78"/>
    <mergeCell ref="Q77:Q78"/>
    <mergeCell ref="R77:R78"/>
    <mergeCell ref="S77:S78"/>
    <mergeCell ref="T77:T78"/>
    <mergeCell ref="U77:U78"/>
    <mergeCell ref="V77:V78"/>
    <mergeCell ref="W77:W78"/>
    <mergeCell ref="X77:X78"/>
    <mergeCell ref="Y77:Y78"/>
    <mergeCell ref="Z77:Z78"/>
    <mergeCell ref="AA77:AA78"/>
    <mergeCell ref="AB77:AB78"/>
    <mergeCell ref="AC77:AC78"/>
    <mergeCell ref="AD77:AD78"/>
    <mergeCell ref="AE77:AE78"/>
    <mergeCell ref="AF77:AF78"/>
    <mergeCell ref="AG77:AG78"/>
    <mergeCell ref="AI77:AI78"/>
    <mergeCell ref="A79:A80"/>
    <mergeCell ref="C79:C80"/>
    <mergeCell ref="D79:D80"/>
    <mergeCell ref="E79:E80"/>
    <mergeCell ref="F79:F80"/>
    <mergeCell ref="K79:K80"/>
    <mergeCell ref="M79:M80"/>
    <mergeCell ref="N79:N80"/>
    <mergeCell ref="O79:O80"/>
    <mergeCell ref="P79:P80"/>
    <mergeCell ref="Q79:Q80"/>
    <mergeCell ref="R79:R80"/>
    <mergeCell ref="S79:S80"/>
    <mergeCell ref="T79:T80"/>
    <mergeCell ref="U79:U80"/>
    <mergeCell ref="V79:V80"/>
    <mergeCell ref="W79:W80"/>
    <mergeCell ref="X79:X80"/>
    <mergeCell ref="Y79:Y80"/>
    <mergeCell ref="Z79:Z80"/>
    <mergeCell ref="AA79:AA80"/>
    <mergeCell ref="AB79:AB80"/>
    <mergeCell ref="AC79:AC80"/>
    <mergeCell ref="AD79:AD80"/>
    <mergeCell ref="AE79:AE80"/>
    <mergeCell ref="AF79:AF80"/>
    <mergeCell ref="AG79:AG80"/>
    <mergeCell ref="AI79:AI80"/>
    <mergeCell ref="A81:A82"/>
    <mergeCell ref="C81:C82"/>
    <mergeCell ref="D81:D82"/>
    <mergeCell ref="E81:E82"/>
    <mergeCell ref="F81:F82"/>
    <mergeCell ref="K81:K82"/>
    <mergeCell ref="M81:M82"/>
    <mergeCell ref="N81:N82"/>
    <mergeCell ref="O81:O82"/>
    <mergeCell ref="P81:P82"/>
    <mergeCell ref="Q81:Q82"/>
    <mergeCell ref="R81:R82"/>
    <mergeCell ref="S81:S82"/>
    <mergeCell ref="T81:T82"/>
    <mergeCell ref="U81:U82"/>
    <mergeCell ref="V81:V82"/>
    <mergeCell ref="W81:W82"/>
    <mergeCell ref="X81:X82"/>
    <mergeCell ref="Y81:Y82"/>
    <mergeCell ref="Z81:Z82"/>
    <mergeCell ref="AA81:AA82"/>
    <mergeCell ref="AB81:AB82"/>
    <mergeCell ref="AC81:AC82"/>
    <mergeCell ref="AD81:AD82"/>
    <mergeCell ref="AE81:AE82"/>
    <mergeCell ref="AF81:AF82"/>
    <mergeCell ref="AG81:AG82"/>
    <mergeCell ref="AI81:AI82"/>
    <mergeCell ref="A83:A84"/>
    <mergeCell ref="C83:C84"/>
    <mergeCell ref="D83:D84"/>
    <mergeCell ref="E83:E84"/>
    <mergeCell ref="F83:F84"/>
    <mergeCell ref="K83:K84"/>
    <mergeCell ref="M83:M84"/>
    <mergeCell ref="N83:N84"/>
    <mergeCell ref="O83:O84"/>
    <mergeCell ref="P83:P84"/>
    <mergeCell ref="Q83:Q84"/>
    <mergeCell ref="R83:R84"/>
    <mergeCell ref="S83:S84"/>
    <mergeCell ref="T83:T84"/>
    <mergeCell ref="U83:U84"/>
    <mergeCell ref="V83:V84"/>
    <mergeCell ref="W83:W84"/>
    <mergeCell ref="X83:X84"/>
    <mergeCell ref="Y83:Y84"/>
    <mergeCell ref="Z83:Z84"/>
    <mergeCell ref="AA83:AA84"/>
    <mergeCell ref="AB83:AB84"/>
    <mergeCell ref="AC83:AC84"/>
    <mergeCell ref="AD83:AD84"/>
    <mergeCell ref="AE83:AE84"/>
    <mergeCell ref="AF83:AF84"/>
    <mergeCell ref="AG83:AG84"/>
    <mergeCell ref="AI83:AI84"/>
    <mergeCell ref="A85:A86"/>
    <mergeCell ref="C85:C86"/>
    <mergeCell ref="D85:D86"/>
    <mergeCell ref="E85:E86"/>
    <mergeCell ref="F85:F86"/>
    <mergeCell ref="K85:K86"/>
    <mergeCell ref="M85:M86"/>
    <mergeCell ref="N85:N86"/>
    <mergeCell ref="O85:O86"/>
    <mergeCell ref="P85:P86"/>
    <mergeCell ref="Q85:Q86"/>
    <mergeCell ref="R85:R86"/>
    <mergeCell ref="S85:S86"/>
    <mergeCell ref="T85:T86"/>
    <mergeCell ref="U85:U86"/>
    <mergeCell ref="V85:V86"/>
    <mergeCell ref="W85:W86"/>
    <mergeCell ref="X85:X86"/>
    <mergeCell ref="Y85:Y86"/>
    <mergeCell ref="Z85:Z86"/>
    <mergeCell ref="AA85:AA86"/>
    <mergeCell ref="AB85:AB86"/>
    <mergeCell ref="AC85:AC86"/>
    <mergeCell ref="AD85:AD86"/>
    <mergeCell ref="AE85:AE86"/>
    <mergeCell ref="AF85:AF86"/>
    <mergeCell ref="AG85:AG86"/>
    <mergeCell ref="AI85:AI86"/>
    <mergeCell ref="Y89:Y90"/>
    <mergeCell ref="Z89:Z90"/>
    <mergeCell ref="AA89:AA90"/>
    <mergeCell ref="A87:A88"/>
    <mergeCell ref="C87:C88"/>
    <mergeCell ref="D87:D88"/>
    <mergeCell ref="E87:E88"/>
    <mergeCell ref="F87:F88"/>
    <mergeCell ref="K87:K88"/>
    <mergeCell ref="M87:M88"/>
    <mergeCell ref="N87:N88"/>
    <mergeCell ref="O87:O88"/>
    <mergeCell ref="P87:P88"/>
    <mergeCell ref="Q87:Q88"/>
    <mergeCell ref="R87:R88"/>
    <mergeCell ref="S87:S88"/>
    <mergeCell ref="T87:T88"/>
    <mergeCell ref="U87:U88"/>
    <mergeCell ref="V87:V88"/>
    <mergeCell ref="W87:W88"/>
    <mergeCell ref="AF91:AF92"/>
    <mergeCell ref="AG91:AG92"/>
    <mergeCell ref="AI91:AI92"/>
    <mergeCell ref="X87:X88"/>
    <mergeCell ref="Y87:Y88"/>
    <mergeCell ref="Z87:Z88"/>
    <mergeCell ref="AA87:AA88"/>
    <mergeCell ref="AB87:AB88"/>
    <mergeCell ref="AC87:AC88"/>
    <mergeCell ref="AD87:AD88"/>
    <mergeCell ref="AE87:AE88"/>
    <mergeCell ref="AF87:AF88"/>
    <mergeCell ref="AG87:AG88"/>
    <mergeCell ref="AI87:AI88"/>
    <mergeCell ref="A89:A90"/>
    <mergeCell ref="C89:C90"/>
    <mergeCell ref="D89:D90"/>
    <mergeCell ref="E89:E90"/>
    <mergeCell ref="F89:F90"/>
    <mergeCell ref="K89:K90"/>
    <mergeCell ref="M89:M90"/>
    <mergeCell ref="N89:N90"/>
    <mergeCell ref="O89:O90"/>
    <mergeCell ref="P89:P90"/>
    <mergeCell ref="Q89:Q90"/>
    <mergeCell ref="R89:R90"/>
    <mergeCell ref="S89:S90"/>
    <mergeCell ref="T89:T90"/>
    <mergeCell ref="U89:U90"/>
    <mergeCell ref="V89:V90"/>
    <mergeCell ref="W89:W90"/>
    <mergeCell ref="X89:X90"/>
    <mergeCell ref="N93:AG93"/>
    <mergeCell ref="N94:AA94"/>
    <mergeCell ref="C98:N98"/>
    <mergeCell ref="B102:AH102"/>
    <mergeCell ref="AB89:AB90"/>
    <mergeCell ref="AC89:AC90"/>
    <mergeCell ref="AD89:AD90"/>
    <mergeCell ref="AE89:AE90"/>
    <mergeCell ref="AF89:AF90"/>
    <mergeCell ref="AG89:AG90"/>
    <mergeCell ref="AI89:AI90"/>
    <mergeCell ref="F91:F92"/>
    <mergeCell ref="I91:K92"/>
    <mergeCell ref="L91:M92"/>
    <mergeCell ref="N91:N92"/>
    <mergeCell ref="O91:O92"/>
    <mergeCell ref="P91:P92"/>
    <mergeCell ref="Q91:Q92"/>
    <mergeCell ref="R91:R92"/>
    <mergeCell ref="S91:S92"/>
    <mergeCell ref="T91:T92"/>
    <mergeCell ref="U91:U92"/>
    <mergeCell ref="V91:V92"/>
    <mergeCell ref="W91:W92"/>
    <mergeCell ref="X91:X92"/>
    <mergeCell ref="Y91:Y92"/>
    <mergeCell ref="Z91:Z92"/>
    <mergeCell ref="AA91:AA92"/>
    <mergeCell ref="AB91:AB92"/>
    <mergeCell ref="AC91:AC92"/>
    <mergeCell ref="AD91:AD92"/>
    <mergeCell ref="AE91:AE92"/>
  </mergeCells>
  <printOptions horizontalCentered="1" verticalCentered="1"/>
  <pageMargins left="0.39374999999999999" right="0.39374999999999999" top="0.39374999999999999" bottom="0.39374999999999999" header="0.51180555555555496" footer="0.51180555555555496"/>
  <pageSetup paperSize="9" scale="29" firstPageNumber="0" orientation="portrait" horizontalDpi="300" verticalDpi="300" r:id="rId1"/>
  <headerFooter>
    <oddFooter>&amp;R&amp;D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MK53"/>
  <sheetViews>
    <sheetView view="pageBreakPreview" zoomScale="80" zoomScaleNormal="50" zoomScalePageLayoutView="80" workbookViewId="0">
      <selection activeCell="J24" sqref="J24"/>
    </sheetView>
  </sheetViews>
  <sheetFormatPr baseColWidth="10" defaultColWidth="9.140625" defaultRowHeight="12.75"/>
  <cols>
    <col min="1" max="1" width="8.140625" style="13" customWidth="1"/>
    <col min="2" max="2" width="8.7109375" style="13" customWidth="1"/>
    <col min="3" max="3" width="7.140625" style="13" customWidth="1"/>
    <col min="4" max="4" width="8.140625" style="13" customWidth="1"/>
    <col min="5" max="5" width="24.85546875" style="13" customWidth="1"/>
    <col min="6" max="6" width="11.85546875" style="13" customWidth="1"/>
    <col min="7" max="7" width="25.28515625" style="13" customWidth="1"/>
    <col min="8" max="8" width="15.42578125" style="13" customWidth="1"/>
    <col min="9" max="10" width="6.7109375" style="13" customWidth="1"/>
    <col min="11" max="11" width="25.28515625" style="13" customWidth="1"/>
    <col min="12" max="12" width="15.42578125" style="13" customWidth="1"/>
    <col min="13" max="13" width="6.7109375" style="13" customWidth="1"/>
    <col min="14" max="14" width="25.140625" style="13" customWidth="1"/>
    <col min="15" max="15" width="10" style="13" customWidth="1"/>
    <col min="16" max="16" width="7.28515625" style="13" customWidth="1"/>
    <col min="17" max="17" width="10.7109375" style="13" customWidth="1"/>
    <col min="18" max="18" width="21.85546875" style="13" customWidth="1"/>
    <col min="19" max="19" width="18.140625" style="13" customWidth="1"/>
    <col min="20" max="20" width="10.7109375" style="13" customWidth="1"/>
    <col min="21" max="21" width="6.7109375" style="94" customWidth="1"/>
    <col min="22" max="22" width="20.7109375" style="13" customWidth="1"/>
    <col min="23" max="23" width="11.140625" style="13" customWidth="1"/>
    <col min="24" max="24" width="10.7109375" style="13" customWidth="1"/>
    <col min="25" max="25" width="4.85546875" style="94" customWidth="1"/>
    <col min="26" max="26" width="10.7109375" style="13" customWidth="1"/>
    <col min="27" max="27" width="7.28515625" style="13" customWidth="1"/>
    <col min="28" max="32" width="10.7109375" style="13" customWidth="1"/>
    <col min="33" max="37" width="11.140625" customWidth="1"/>
    <col min="38" max="1025" width="10.7109375" style="13" customWidth="1"/>
  </cols>
  <sheetData>
    <row r="1" spans="1:28" ht="30.75" customHeight="1">
      <c r="B1" s="59">
        <v>1</v>
      </c>
      <c r="C1" s="230"/>
      <c r="D1" s="617" t="str">
        <f>VLOOKUP(B1,titres,2)</f>
        <v>Commission Fédérale d'Activités tennis de table</v>
      </c>
      <c r="E1" s="617"/>
      <c r="F1" s="617"/>
      <c r="G1" s="617"/>
      <c r="H1" s="617"/>
      <c r="I1" s="617"/>
      <c r="J1" s="617"/>
      <c r="K1" s="617"/>
      <c r="L1" s="617"/>
      <c r="M1" s="617"/>
      <c r="N1" s="617"/>
      <c r="S1" s="626"/>
      <c r="T1" s="626"/>
      <c r="U1" s="626"/>
      <c r="V1" s="626"/>
      <c r="W1" s="626"/>
    </row>
    <row r="2" spans="1:28" ht="21" customHeight="1">
      <c r="B2" s="59">
        <v>2</v>
      </c>
      <c r="C2" s="230"/>
      <c r="D2" s="617" t="str">
        <f>VLOOKUP(B2,titres,2)</f>
        <v>CHAMPIONNATS de France  FSGT</v>
      </c>
      <c r="E2" s="617"/>
      <c r="F2" s="617"/>
      <c r="G2" s="617"/>
      <c r="H2" s="617"/>
      <c r="I2" s="617"/>
      <c r="J2" s="617"/>
      <c r="K2" s="617"/>
      <c r="L2" s="617"/>
      <c r="M2" s="617"/>
      <c r="N2" s="617"/>
      <c r="S2" s="626"/>
      <c r="T2" s="626"/>
      <c r="U2" s="626"/>
      <c r="V2" s="626"/>
      <c r="W2" s="626"/>
    </row>
    <row r="3" spans="1:28" ht="22.5">
      <c r="B3" s="59">
        <v>3</v>
      </c>
      <c r="C3" s="230"/>
      <c r="D3" s="617" t="str">
        <f>VLOOKUP(B3,titres,2)</f>
        <v xml:space="preserve">8 et 9 mai 2010 </v>
      </c>
      <c r="E3" s="617"/>
      <c r="F3" s="617"/>
      <c r="G3" s="617"/>
      <c r="H3" s="617"/>
      <c r="I3" s="617"/>
      <c r="J3" s="617"/>
      <c r="K3" s="617"/>
      <c r="L3" s="617"/>
      <c r="M3" s="617"/>
      <c r="N3" s="617"/>
      <c r="S3" s="626"/>
      <c r="T3" s="626"/>
      <c r="U3" s="626"/>
      <c r="V3" s="626"/>
      <c r="W3" s="626"/>
    </row>
    <row r="4" spans="1:28" ht="20.25" customHeight="1">
      <c r="B4" s="59">
        <v>4</v>
      </c>
      <c r="C4" s="230"/>
      <c r="D4" s="617" t="str">
        <f>VLOOKUP(B4,titres,2)</f>
        <v>à LAMBEZELLEC (Brest)</v>
      </c>
      <c r="E4" s="617"/>
      <c r="F4" s="617"/>
      <c r="G4" s="617"/>
      <c r="H4" s="617"/>
      <c r="I4" s="617"/>
      <c r="J4" s="617"/>
      <c r="K4" s="617"/>
      <c r="L4" s="617"/>
      <c r="M4" s="617"/>
      <c r="N4" s="617"/>
      <c r="S4" s="626"/>
      <c r="T4" s="626"/>
      <c r="U4" s="626"/>
      <c r="V4" s="626"/>
      <c r="W4" s="626"/>
    </row>
    <row r="5" spans="1:28" s="110" customFormat="1" ht="31.5" customHeight="1">
      <c r="B5" s="78"/>
      <c r="C5" s="589" t="s">
        <v>192</v>
      </c>
      <c r="D5" s="589"/>
      <c r="E5" s="589"/>
      <c r="F5" s="589"/>
      <c r="G5" s="589"/>
      <c r="H5" s="589"/>
      <c r="I5" s="589"/>
      <c r="J5" s="589"/>
      <c r="K5" s="589"/>
      <c r="L5" s="589"/>
      <c r="M5" s="589"/>
      <c r="N5" s="589"/>
      <c r="O5" s="627" t="s">
        <v>177</v>
      </c>
      <c r="P5" s="627"/>
      <c r="Q5" s="181" t="s">
        <v>178</v>
      </c>
      <c r="R5" s="628" t="s">
        <v>193</v>
      </c>
      <c r="S5" s="628" t="s">
        <v>194</v>
      </c>
      <c r="T5" s="252"/>
      <c r="U5" s="252"/>
      <c r="V5" s="252"/>
      <c r="W5" s="252"/>
      <c r="Y5" s="196"/>
    </row>
    <row r="6" spans="1:28" ht="31.5" customHeight="1">
      <c r="A6" s="623" t="s">
        <v>175</v>
      </c>
      <c r="B6" s="623"/>
      <c r="C6" s="177"/>
      <c r="D6" s="178"/>
      <c r="E6" s="179"/>
      <c r="F6" s="179"/>
      <c r="G6" s="589" t="s">
        <v>195</v>
      </c>
      <c r="H6" s="589"/>
      <c r="I6" s="589"/>
      <c r="J6" s="180"/>
      <c r="K6" s="579" t="s">
        <v>196</v>
      </c>
      <c r="L6" s="579"/>
      <c r="M6" s="579"/>
      <c r="N6" s="624" t="s">
        <v>24</v>
      </c>
      <c r="O6" s="627"/>
      <c r="P6" s="627"/>
      <c r="Q6" s="253"/>
      <c r="R6" s="628"/>
      <c r="S6" s="628"/>
      <c r="T6" s="252"/>
      <c r="U6" s="252"/>
      <c r="V6" s="252"/>
      <c r="W6" s="252"/>
      <c r="Y6" s="196"/>
    </row>
    <row r="7" spans="1:28" ht="21.75" customHeight="1">
      <c r="A7" s="254" t="s">
        <v>197</v>
      </c>
      <c r="B7" s="255" t="s">
        <v>198</v>
      </c>
      <c r="C7" s="256" t="s">
        <v>181</v>
      </c>
      <c r="D7" s="257" t="s">
        <v>182</v>
      </c>
      <c r="E7" s="197" t="s">
        <v>183</v>
      </c>
      <c r="F7" s="258" t="s">
        <v>184</v>
      </c>
      <c r="G7" s="259" t="s">
        <v>132</v>
      </c>
      <c r="H7" s="260" t="s">
        <v>133</v>
      </c>
      <c r="I7" s="261" t="s">
        <v>134</v>
      </c>
      <c r="J7" s="196"/>
      <c r="K7" s="259" t="s">
        <v>132</v>
      </c>
      <c r="L7" s="260" t="s">
        <v>133</v>
      </c>
      <c r="M7" s="261" t="s">
        <v>134</v>
      </c>
      <c r="N7" s="624"/>
      <c r="O7" s="627"/>
      <c r="P7" s="627"/>
      <c r="Q7" s="253" t="s">
        <v>134</v>
      </c>
      <c r="R7" s="628"/>
      <c r="S7" s="628"/>
      <c r="U7" s="196"/>
      <c r="Y7" s="196"/>
    </row>
    <row r="8" spans="1:28" ht="18" customHeight="1">
      <c r="A8" s="262" t="e">
        <f>XXX4!B9</f>
        <v>#REF!</v>
      </c>
      <c r="B8" s="262" t="e">
        <f>XXX4!B10</f>
        <v>#REF!</v>
      </c>
      <c r="C8" s="263"/>
      <c r="D8" s="264" t="e">
        <f>+XXX4!D9</f>
        <v>#REF!</v>
      </c>
      <c r="E8" s="265" t="e">
        <f t="shared" ref="E8:E48" si="0">IF(D8="","",VLOOKUP(D8,ser,4))</f>
        <v>#REF!</v>
      </c>
      <c r="F8" s="266"/>
      <c r="G8" s="267" t="e">
        <f>IF(A8="","",VLOOKUP(A8,[0]!LT,2))</f>
        <v>#REF!</v>
      </c>
      <c r="H8" s="218" t="e">
        <f>IF(A8="","",VLOOKUP(A8,[0]!LT,3))</f>
        <v>#REF!</v>
      </c>
      <c r="I8" s="268" t="e">
        <f>IF(A8="","",VLOOKUP(A8,[0]!LT,5))</f>
        <v>#REF!</v>
      </c>
      <c r="J8" s="269"/>
      <c r="K8" s="267" t="e">
        <f>IF(B8="","",VLOOKUP(B8,[0]!LT,2))</f>
        <v>#REF!</v>
      </c>
      <c r="L8" s="218" t="e">
        <f>IF(B8="","",VLOOKUP(B8,[0]!LT,3))</f>
        <v>#REF!</v>
      </c>
      <c r="M8" s="219" t="e">
        <f>IF(B8="","",VLOOKUP(B8,[0]!LT,5))</f>
        <v>#REF!</v>
      </c>
      <c r="N8" s="270" t="e">
        <f>IF(A8="","",VLOOKUP(A8,[0]!LT,4))</f>
        <v>#REF!</v>
      </c>
      <c r="O8" s="271" t="e">
        <f>IF(A8="","",VLOOKUP(A8,[0]!LT,8))</f>
        <v>#REF!</v>
      </c>
      <c r="P8" s="271" t="e">
        <f>IF(B8="","",VLOOKUP(B8,[0]!LT,8))</f>
        <v>#REF!</v>
      </c>
      <c r="Q8" s="272" t="e">
        <f t="array" ref="Q8">IF(I8:M8="","",SUM(I8+M8))</f>
        <v>#REF!</v>
      </c>
      <c r="R8" s="270" t="e">
        <f>IF(B8="","",VLOOKUP(B8,[0]!LT,4))</f>
        <v>#REF!</v>
      </c>
      <c r="S8" s="272" t="e">
        <f t="shared" ref="S8:S48" si="1">IF(N8=R8,N8,CONCATENATE(N8," / ",R8))</f>
        <v>#REF!</v>
      </c>
      <c r="T8" s="273">
        <v>1</v>
      </c>
      <c r="U8" s="7" t="e">
        <f t="shared" ref="U8:U48" si="2">+A8</f>
        <v>#REF!</v>
      </c>
      <c r="V8" s="13" t="e">
        <f t="shared" ref="V8:V48" si="3">CONCATENATE(G8,"  ",H8,"  ",I8)</f>
        <v>#REF!</v>
      </c>
      <c r="W8" s="13" t="e">
        <f t="shared" ref="W8:W48" si="4">CONCATENATE(K8,"  ",L8,"  ",M8)</f>
        <v>#REF!</v>
      </c>
      <c r="X8" s="13" t="e">
        <f t="shared" ref="X8:X48" si="5">+S8</f>
        <v>#REF!</v>
      </c>
      <c r="Y8" s="7" t="e">
        <f t="shared" ref="Y8:Y48" si="6">+B8</f>
        <v>#REF!</v>
      </c>
      <c r="Z8" s="13" t="e">
        <f t="shared" ref="Z8:Z48" si="7">+O8</f>
        <v>#REF!</v>
      </c>
      <c r="AA8" s="13" t="e">
        <f t="shared" ref="AA8:AA48" si="8">+P8</f>
        <v>#REF!</v>
      </c>
      <c r="AB8" s="13" t="e">
        <f t="shared" ref="AB8:AB48" si="9">CONCATENATE(D8," / ",E8)</f>
        <v>#REF!</v>
      </c>
    </row>
    <row r="9" spans="1:28" ht="18" customHeight="1">
      <c r="A9" s="262" t="e">
        <f>XXX4!B11</f>
        <v>#REF!</v>
      </c>
      <c r="B9" s="262" t="e">
        <f>XXX4!B12</f>
        <v>#REF!</v>
      </c>
      <c r="C9" s="274"/>
      <c r="D9" s="264" t="e">
        <f>+XXX4!D11</f>
        <v>#REF!</v>
      </c>
      <c r="E9" s="265" t="e">
        <f t="shared" si="0"/>
        <v>#REF!</v>
      </c>
      <c r="F9" s="266"/>
      <c r="G9" s="267" t="e">
        <f>IF(A9="","",VLOOKUP(A9,[0]!LT,2))</f>
        <v>#REF!</v>
      </c>
      <c r="H9" s="218" t="e">
        <f>IF(A9="","",VLOOKUP(A9,[0]!LT,3))</f>
        <v>#REF!</v>
      </c>
      <c r="I9" s="268" t="e">
        <f>IF(A9="","",VLOOKUP(A9,[0]!LT,5))</f>
        <v>#REF!</v>
      </c>
      <c r="J9" s="275"/>
      <c r="K9" s="267" t="e">
        <f>IF(B9="","",VLOOKUP(B9,[0]!LT,2))</f>
        <v>#REF!</v>
      </c>
      <c r="L9" s="218" t="e">
        <f>IF(B9="","",VLOOKUP(B9,[0]!LT,3))</f>
        <v>#REF!</v>
      </c>
      <c r="M9" s="219" t="e">
        <f>IF(B9="","",VLOOKUP(B9,[0]!LT,5))</f>
        <v>#REF!</v>
      </c>
      <c r="N9" s="270" t="e">
        <f>IF(A9="","",VLOOKUP(A9,[0]!LT,4))</f>
        <v>#REF!</v>
      </c>
      <c r="O9" s="271" t="e">
        <f>IF(A9="","",VLOOKUP(A9,[0]!LT,8))</f>
        <v>#REF!</v>
      </c>
      <c r="P9" s="271" t="e">
        <f>IF(B9="","",VLOOKUP(B9,[0]!LT,8))</f>
        <v>#REF!</v>
      </c>
      <c r="Q9" s="272" t="e">
        <f t="array" ref="Q9">IF(I9:M9="","",SUM(I9+M9))</f>
        <v>#REF!</v>
      </c>
      <c r="R9" s="270" t="e">
        <f>IF(B9="","",VLOOKUP(B9,[0]!LT,4))</f>
        <v>#REF!</v>
      </c>
      <c r="S9" s="272" t="e">
        <f t="shared" si="1"/>
        <v>#REF!</v>
      </c>
      <c r="T9" s="273">
        <v>2</v>
      </c>
      <c r="U9" s="7" t="e">
        <f t="shared" si="2"/>
        <v>#REF!</v>
      </c>
      <c r="V9" s="13" t="e">
        <f t="shared" si="3"/>
        <v>#REF!</v>
      </c>
      <c r="W9" s="13" t="e">
        <f t="shared" si="4"/>
        <v>#REF!</v>
      </c>
      <c r="X9" s="13" t="e">
        <f t="shared" si="5"/>
        <v>#REF!</v>
      </c>
      <c r="Y9" s="7" t="e">
        <f t="shared" si="6"/>
        <v>#REF!</v>
      </c>
      <c r="Z9" s="13" t="e">
        <f t="shared" si="7"/>
        <v>#REF!</v>
      </c>
      <c r="AA9" s="13" t="e">
        <f t="shared" si="8"/>
        <v>#REF!</v>
      </c>
      <c r="AB9" s="13" t="e">
        <f t="shared" si="9"/>
        <v>#REF!</v>
      </c>
    </row>
    <row r="10" spans="1:28" ht="18" customHeight="1">
      <c r="A10" s="262" t="e">
        <f>XXX4!B13</f>
        <v>#REF!</v>
      </c>
      <c r="B10" s="262" t="e">
        <f>XXX4!B14</f>
        <v>#REF!</v>
      </c>
      <c r="C10" s="274"/>
      <c r="D10" s="264" t="e">
        <f>+XXX4!D13</f>
        <v>#REF!</v>
      </c>
      <c r="E10" s="265" t="e">
        <f t="shared" si="0"/>
        <v>#REF!</v>
      </c>
      <c r="F10" s="266"/>
      <c r="G10" s="267" t="e">
        <f>IF(A10="","",VLOOKUP(A10,[0]!LT,2))</f>
        <v>#REF!</v>
      </c>
      <c r="H10" s="218" t="e">
        <f>IF(A10="","",VLOOKUP(A10,[0]!LT,3))</f>
        <v>#REF!</v>
      </c>
      <c r="I10" s="268" t="e">
        <f>IF(A10="","",VLOOKUP(A10,[0]!LT,5))</f>
        <v>#REF!</v>
      </c>
      <c r="J10" s="275"/>
      <c r="K10" s="267" t="e">
        <f>IF(B10="","",VLOOKUP(B10,[0]!LT,2))</f>
        <v>#REF!</v>
      </c>
      <c r="L10" s="218" t="e">
        <f>IF(B10="","",VLOOKUP(B10,[0]!LT,3))</f>
        <v>#REF!</v>
      </c>
      <c r="M10" s="219" t="e">
        <f>IF(B10="","",VLOOKUP(B10,[0]!LT,5))</f>
        <v>#REF!</v>
      </c>
      <c r="N10" s="270" t="e">
        <f>IF(A10="","",VLOOKUP(A10,[0]!LT,4))</f>
        <v>#REF!</v>
      </c>
      <c r="O10" s="271" t="e">
        <f>IF(A10="","",VLOOKUP(A10,[0]!LT,8))</f>
        <v>#REF!</v>
      </c>
      <c r="P10" s="271" t="e">
        <f>IF(B10="","",VLOOKUP(B10,[0]!LT,8))</f>
        <v>#REF!</v>
      </c>
      <c r="Q10" s="272" t="e">
        <f t="array" ref="Q10">IF(I10:M10="","",SUM(I10+M10))</f>
        <v>#REF!</v>
      </c>
      <c r="R10" s="270" t="e">
        <f>IF(B10="","",VLOOKUP(B10,[0]!LT,4))</f>
        <v>#REF!</v>
      </c>
      <c r="S10" s="272" t="e">
        <f t="shared" si="1"/>
        <v>#REF!</v>
      </c>
      <c r="T10" s="273">
        <v>3</v>
      </c>
      <c r="U10" s="7" t="e">
        <f t="shared" si="2"/>
        <v>#REF!</v>
      </c>
      <c r="V10" s="13" t="e">
        <f t="shared" si="3"/>
        <v>#REF!</v>
      </c>
      <c r="W10" s="13" t="e">
        <f t="shared" si="4"/>
        <v>#REF!</v>
      </c>
      <c r="X10" s="13" t="e">
        <f t="shared" si="5"/>
        <v>#REF!</v>
      </c>
      <c r="Y10" s="7" t="e">
        <f t="shared" si="6"/>
        <v>#REF!</v>
      </c>
      <c r="Z10" s="13" t="e">
        <f t="shared" si="7"/>
        <v>#REF!</v>
      </c>
      <c r="AA10" s="13" t="e">
        <f t="shared" si="8"/>
        <v>#REF!</v>
      </c>
      <c r="AB10" s="13" t="e">
        <f t="shared" si="9"/>
        <v>#REF!</v>
      </c>
    </row>
    <row r="11" spans="1:28" ht="18" customHeight="1">
      <c r="A11" s="262" t="e">
        <f>XXX4!B15</f>
        <v>#REF!</v>
      </c>
      <c r="B11" s="262" t="e">
        <f>XXX4!B16</f>
        <v>#REF!</v>
      </c>
      <c r="C11" s="274"/>
      <c r="D11" s="264" t="e">
        <f>+XXX4!D15</f>
        <v>#REF!</v>
      </c>
      <c r="E11" s="265" t="e">
        <f t="shared" si="0"/>
        <v>#REF!</v>
      </c>
      <c r="F11" s="266"/>
      <c r="G11" s="267" t="e">
        <f>IF(A11="","",VLOOKUP(A11,[0]!LT,2))</f>
        <v>#REF!</v>
      </c>
      <c r="H11" s="218" t="e">
        <f>IF(A11="","",VLOOKUP(A11,[0]!LT,3))</f>
        <v>#REF!</v>
      </c>
      <c r="I11" s="268" t="e">
        <f>IF(A11="","",VLOOKUP(A11,[0]!LT,5))</f>
        <v>#REF!</v>
      </c>
      <c r="J11" s="275"/>
      <c r="K11" s="267" t="e">
        <f>IF(B11="","",VLOOKUP(B11,[0]!LT,2))</f>
        <v>#REF!</v>
      </c>
      <c r="L11" s="218" t="e">
        <f>IF(B11="","",VLOOKUP(B11,[0]!LT,3))</f>
        <v>#REF!</v>
      </c>
      <c r="M11" s="219" t="e">
        <f>IF(B11="","",VLOOKUP(B11,[0]!LT,5))</f>
        <v>#REF!</v>
      </c>
      <c r="N11" s="270" t="e">
        <f>IF(A11="","",VLOOKUP(A11,[0]!LT,4))</f>
        <v>#REF!</v>
      </c>
      <c r="O11" s="271" t="e">
        <f>IF(A11="","",VLOOKUP(A11,[0]!LT,8))</f>
        <v>#REF!</v>
      </c>
      <c r="P11" s="271" t="e">
        <f>IF(B11="","",VLOOKUP(B11,[0]!LT,8))</f>
        <v>#REF!</v>
      </c>
      <c r="Q11" s="272" t="e">
        <f t="array" ref="Q11">IF(I11:M11="","",SUM(I11+M11))</f>
        <v>#REF!</v>
      </c>
      <c r="R11" s="270" t="e">
        <f>IF(B11="","",VLOOKUP(B11,[0]!LT,4))</f>
        <v>#REF!</v>
      </c>
      <c r="S11" s="272" t="e">
        <f t="shared" si="1"/>
        <v>#REF!</v>
      </c>
      <c r="T11" s="273">
        <v>4</v>
      </c>
      <c r="U11" s="7" t="e">
        <f t="shared" si="2"/>
        <v>#REF!</v>
      </c>
      <c r="V11" s="13" t="e">
        <f t="shared" si="3"/>
        <v>#REF!</v>
      </c>
      <c r="W11" s="13" t="e">
        <f t="shared" si="4"/>
        <v>#REF!</v>
      </c>
      <c r="X11" s="13" t="e">
        <f t="shared" si="5"/>
        <v>#REF!</v>
      </c>
      <c r="Y11" s="7" t="e">
        <f t="shared" si="6"/>
        <v>#REF!</v>
      </c>
      <c r="Z11" s="13" t="e">
        <f t="shared" si="7"/>
        <v>#REF!</v>
      </c>
      <c r="AA11" s="13" t="e">
        <f t="shared" si="8"/>
        <v>#REF!</v>
      </c>
      <c r="AB11" s="13" t="e">
        <f t="shared" si="9"/>
        <v>#REF!</v>
      </c>
    </row>
    <row r="12" spans="1:28" ht="18" customHeight="1">
      <c r="A12" s="262" t="e">
        <f>XXX4!B17</f>
        <v>#REF!</v>
      </c>
      <c r="B12" s="262" t="e">
        <f>XXX4!B18</f>
        <v>#REF!</v>
      </c>
      <c r="C12" s="276"/>
      <c r="D12" s="264" t="e">
        <f>+XXX4!D17</f>
        <v>#REF!</v>
      </c>
      <c r="E12" s="265" t="e">
        <f t="shared" si="0"/>
        <v>#REF!</v>
      </c>
      <c r="F12" s="266"/>
      <c r="G12" s="267" t="e">
        <f>IF(A12="","",VLOOKUP(A12,[0]!LT,2))</f>
        <v>#REF!</v>
      </c>
      <c r="H12" s="218" t="e">
        <f>IF(A12="","",VLOOKUP(A12,[0]!LT,3))</f>
        <v>#REF!</v>
      </c>
      <c r="I12" s="268" t="e">
        <f>IF(A12="","",VLOOKUP(A12,[0]!LT,5))</f>
        <v>#REF!</v>
      </c>
      <c r="J12" s="275"/>
      <c r="K12" s="267" t="e">
        <f>IF(B12="","",VLOOKUP(B12,[0]!LT,2))</f>
        <v>#REF!</v>
      </c>
      <c r="L12" s="218" t="e">
        <f>IF(B12="","",VLOOKUP(B12,[0]!LT,3))</f>
        <v>#REF!</v>
      </c>
      <c r="M12" s="219" t="e">
        <f>IF(B12="","",VLOOKUP(B12,[0]!LT,5))</f>
        <v>#REF!</v>
      </c>
      <c r="N12" s="270" t="e">
        <f>IF(A12="","",VLOOKUP(A12,[0]!LT,4))</f>
        <v>#REF!</v>
      </c>
      <c r="O12" s="271" t="e">
        <f>IF(A12="","",VLOOKUP(A12,[0]!LT,8))</f>
        <v>#REF!</v>
      </c>
      <c r="P12" s="271" t="e">
        <f>IF(B12="","",VLOOKUP(B12,[0]!LT,8))</f>
        <v>#REF!</v>
      </c>
      <c r="Q12" s="272" t="e">
        <f t="array" ref="Q12">IF(I12:M12="","",SUM(I12+M12))</f>
        <v>#REF!</v>
      </c>
      <c r="R12" s="270" t="e">
        <f>IF(B12="","",VLOOKUP(B12,[0]!LT,4))</f>
        <v>#REF!</v>
      </c>
      <c r="S12" s="272" t="e">
        <f t="shared" si="1"/>
        <v>#REF!</v>
      </c>
      <c r="T12" s="273">
        <v>5</v>
      </c>
      <c r="U12" s="7" t="e">
        <f t="shared" si="2"/>
        <v>#REF!</v>
      </c>
      <c r="V12" s="13" t="e">
        <f t="shared" si="3"/>
        <v>#REF!</v>
      </c>
      <c r="W12" s="13" t="e">
        <f t="shared" si="4"/>
        <v>#REF!</v>
      </c>
      <c r="X12" s="13" t="e">
        <f t="shared" si="5"/>
        <v>#REF!</v>
      </c>
      <c r="Y12" s="7" t="e">
        <f t="shared" si="6"/>
        <v>#REF!</v>
      </c>
      <c r="Z12" s="13" t="e">
        <f t="shared" si="7"/>
        <v>#REF!</v>
      </c>
      <c r="AA12" s="13" t="e">
        <f t="shared" si="8"/>
        <v>#REF!</v>
      </c>
      <c r="AB12" s="13" t="e">
        <f t="shared" si="9"/>
        <v>#REF!</v>
      </c>
    </row>
    <row r="13" spans="1:28" ht="18" customHeight="1">
      <c r="A13" s="262" t="e">
        <f>XXX4!B19</f>
        <v>#REF!</v>
      </c>
      <c r="B13" s="262" t="e">
        <f>XXX4!B20</f>
        <v>#REF!</v>
      </c>
      <c r="C13" s="274"/>
      <c r="D13" s="264" t="e">
        <f>+XXX4!D19</f>
        <v>#REF!</v>
      </c>
      <c r="E13" s="265" t="e">
        <f t="shared" si="0"/>
        <v>#REF!</v>
      </c>
      <c r="F13" s="266"/>
      <c r="G13" s="267" t="e">
        <f>IF(A13="","",VLOOKUP(A13,[0]!LT,2))</f>
        <v>#REF!</v>
      </c>
      <c r="H13" s="218" t="e">
        <f>IF(A13="","",VLOOKUP(A13,[0]!LT,3))</f>
        <v>#REF!</v>
      </c>
      <c r="I13" s="268" t="e">
        <f>IF(A13="","",VLOOKUP(A13,[0]!LT,5))</f>
        <v>#REF!</v>
      </c>
      <c r="J13" s="275"/>
      <c r="K13" s="267" t="e">
        <f>IF(B13="","",VLOOKUP(B13,[0]!LT,2))</f>
        <v>#REF!</v>
      </c>
      <c r="L13" s="218" t="e">
        <f>IF(B13="","",VLOOKUP(B13,[0]!LT,3))</f>
        <v>#REF!</v>
      </c>
      <c r="M13" s="219" t="e">
        <f>IF(B13="","",VLOOKUP(B13,[0]!LT,5))</f>
        <v>#REF!</v>
      </c>
      <c r="N13" s="270" t="e">
        <f>IF(A13="","",VLOOKUP(A13,[0]!LT,4))</f>
        <v>#REF!</v>
      </c>
      <c r="O13" s="271" t="e">
        <f>IF(A13="","",VLOOKUP(A13,[0]!LT,8))</f>
        <v>#REF!</v>
      </c>
      <c r="P13" s="271" t="e">
        <f>IF(B13="","",VLOOKUP(B13,[0]!LT,8))</f>
        <v>#REF!</v>
      </c>
      <c r="Q13" s="272" t="e">
        <f t="array" ref="Q13">IF(I13:M13="","",SUM(I13+M13))</f>
        <v>#REF!</v>
      </c>
      <c r="R13" s="270" t="e">
        <f>IF(B13="","",VLOOKUP(B13,[0]!LT,4))</f>
        <v>#REF!</v>
      </c>
      <c r="S13" s="272" t="e">
        <f t="shared" si="1"/>
        <v>#REF!</v>
      </c>
      <c r="T13" s="273">
        <v>6</v>
      </c>
      <c r="U13" s="7" t="e">
        <f t="shared" si="2"/>
        <v>#REF!</v>
      </c>
      <c r="V13" s="13" t="e">
        <f t="shared" si="3"/>
        <v>#REF!</v>
      </c>
      <c r="W13" s="13" t="e">
        <f t="shared" si="4"/>
        <v>#REF!</v>
      </c>
      <c r="X13" s="13" t="e">
        <f t="shared" si="5"/>
        <v>#REF!</v>
      </c>
      <c r="Y13" s="7" t="e">
        <f t="shared" si="6"/>
        <v>#REF!</v>
      </c>
      <c r="Z13" s="13" t="e">
        <f t="shared" si="7"/>
        <v>#REF!</v>
      </c>
      <c r="AA13" s="13" t="e">
        <f t="shared" si="8"/>
        <v>#REF!</v>
      </c>
      <c r="AB13" s="13" t="e">
        <f t="shared" si="9"/>
        <v>#REF!</v>
      </c>
    </row>
    <row r="14" spans="1:28" ht="18" customHeight="1">
      <c r="A14" s="262" t="e">
        <f>XXX4!B21</f>
        <v>#REF!</v>
      </c>
      <c r="B14" s="262" t="e">
        <f>XXX4!B22</f>
        <v>#REF!</v>
      </c>
      <c r="C14" s="274"/>
      <c r="D14" s="264" t="e">
        <f>+XXX4!D21</f>
        <v>#REF!</v>
      </c>
      <c r="E14" s="265" t="e">
        <f t="shared" si="0"/>
        <v>#REF!</v>
      </c>
      <c r="F14" s="266"/>
      <c r="G14" s="267" t="e">
        <f>IF(A14="","",VLOOKUP(A14,[0]!LT,2))</f>
        <v>#REF!</v>
      </c>
      <c r="H14" s="218" t="e">
        <f>IF(A14="","",VLOOKUP(A14,[0]!LT,3))</f>
        <v>#REF!</v>
      </c>
      <c r="I14" s="268" t="e">
        <f>IF(A14="","",VLOOKUP(A14,[0]!LT,5))</f>
        <v>#REF!</v>
      </c>
      <c r="J14" s="275"/>
      <c r="K14" s="267" t="e">
        <f>IF(B14="","",VLOOKUP(B14,[0]!LT,2))</f>
        <v>#REF!</v>
      </c>
      <c r="L14" s="218" t="e">
        <f>IF(B14="","",VLOOKUP(B14,[0]!LT,3))</f>
        <v>#REF!</v>
      </c>
      <c r="M14" s="219" t="e">
        <f>IF(B14="","",VLOOKUP(B14,[0]!LT,5))</f>
        <v>#REF!</v>
      </c>
      <c r="N14" s="270" t="e">
        <f>IF(A14="","",VLOOKUP(A14,[0]!LT,4))</f>
        <v>#REF!</v>
      </c>
      <c r="O14" s="271" t="e">
        <f>IF(A14="","",VLOOKUP(A14,[0]!LT,8))</f>
        <v>#REF!</v>
      </c>
      <c r="P14" s="271" t="e">
        <f>IF(B14="","",VLOOKUP(B14,[0]!LT,8))</f>
        <v>#REF!</v>
      </c>
      <c r="Q14" s="272" t="e">
        <f t="array" ref="Q14">IF(I14:M14="","",SUM(I14+M14))</f>
        <v>#REF!</v>
      </c>
      <c r="R14" s="270" t="e">
        <f>IF(B14="","",VLOOKUP(B14,[0]!LT,4))</f>
        <v>#REF!</v>
      </c>
      <c r="S14" s="272" t="e">
        <f t="shared" si="1"/>
        <v>#REF!</v>
      </c>
      <c r="T14" s="273">
        <v>7</v>
      </c>
      <c r="U14" s="7" t="e">
        <f t="shared" si="2"/>
        <v>#REF!</v>
      </c>
      <c r="V14" s="13" t="e">
        <f t="shared" si="3"/>
        <v>#REF!</v>
      </c>
      <c r="W14" s="13" t="e">
        <f t="shared" si="4"/>
        <v>#REF!</v>
      </c>
      <c r="X14" s="13" t="e">
        <f t="shared" si="5"/>
        <v>#REF!</v>
      </c>
      <c r="Y14" s="7" t="e">
        <f t="shared" si="6"/>
        <v>#REF!</v>
      </c>
      <c r="Z14" s="13" t="e">
        <f t="shared" si="7"/>
        <v>#REF!</v>
      </c>
      <c r="AA14" s="13" t="e">
        <f t="shared" si="8"/>
        <v>#REF!</v>
      </c>
      <c r="AB14" s="13" t="e">
        <f t="shared" si="9"/>
        <v>#REF!</v>
      </c>
    </row>
    <row r="15" spans="1:28" ht="18" customHeight="1">
      <c r="A15" s="262" t="e">
        <f>XXX4!B23</f>
        <v>#REF!</v>
      </c>
      <c r="B15" s="262" t="e">
        <f>XXX4!B24</f>
        <v>#REF!</v>
      </c>
      <c r="C15" s="274"/>
      <c r="D15" s="264" t="e">
        <f>+XXX4!D23</f>
        <v>#REF!</v>
      </c>
      <c r="E15" s="265" t="e">
        <f t="shared" si="0"/>
        <v>#REF!</v>
      </c>
      <c r="F15" s="266"/>
      <c r="G15" s="267" t="e">
        <f>IF(A15="","",VLOOKUP(A15,[0]!LT,2))</f>
        <v>#REF!</v>
      </c>
      <c r="H15" s="218" t="e">
        <f>IF(A15="","",VLOOKUP(A15,[0]!LT,3))</f>
        <v>#REF!</v>
      </c>
      <c r="I15" s="268" t="e">
        <f>IF(A15="","",VLOOKUP(A15,[0]!LT,5))</f>
        <v>#REF!</v>
      </c>
      <c r="J15" s="275"/>
      <c r="K15" s="267" t="e">
        <f>IF(B15="","",VLOOKUP(B15,[0]!LT,2))</f>
        <v>#REF!</v>
      </c>
      <c r="L15" s="218" t="e">
        <f>IF(B15="","",VLOOKUP(B15,[0]!LT,3))</f>
        <v>#REF!</v>
      </c>
      <c r="M15" s="219" t="e">
        <f>IF(B15="","",VLOOKUP(B15,[0]!LT,5))</f>
        <v>#REF!</v>
      </c>
      <c r="N15" s="270" t="e">
        <f>IF(A15="","",VLOOKUP(A15,[0]!LT,4))</f>
        <v>#REF!</v>
      </c>
      <c r="O15" s="271" t="e">
        <f>IF(A15="","",VLOOKUP(A15,[0]!LT,8))</f>
        <v>#REF!</v>
      </c>
      <c r="P15" s="271" t="e">
        <f>IF(B15="","",VLOOKUP(B15,[0]!LT,8))</f>
        <v>#REF!</v>
      </c>
      <c r="Q15" s="272" t="e">
        <f t="array" ref="Q15">IF(I15:M15="","",SUM(I15+M15))</f>
        <v>#REF!</v>
      </c>
      <c r="R15" s="270" t="e">
        <f>IF(B15="","",VLOOKUP(B15,[0]!LT,4))</f>
        <v>#REF!</v>
      </c>
      <c r="S15" s="272" t="e">
        <f t="shared" si="1"/>
        <v>#REF!</v>
      </c>
      <c r="T15" s="273">
        <v>8</v>
      </c>
      <c r="U15" s="7" t="e">
        <f t="shared" si="2"/>
        <v>#REF!</v>
      </c>
      <c r="V15" s="13" t="e">
        <f t="shared" si="3"/>
        <v>#REF!</v>
      </c>
      <c r="W15" s="13" t="e">
        <f t="shared" si="4"/>
        <v>#REF!</v>
      </c>
      <c r="X15" s="13" t="e">
        <f t="shared" si="5"/>
        <v>#REF!</v>
      </c>
      <c r="Y15" s="7" t="e">
        <f t="shared" si="6"/>
        <v>#REF!</v>
      </c>
      <c r="Z15" s="13" t="e">
        <f t="shared" si="7"/>
        <v>#REF!</v>
      </c>
      <c r="AA15" s="13" t="e">
        <f t="shared" si="8"/>
        <v>#REF!</v>
      </c>
      <c r="AB15" s="13" t="e">
        <f t="shared" si="9"/>
        <v>#REF!</v>
      </c>
    </row>
    <row r="16" spans="1:28" ht="18" customHeight="1">
      <c r="A16" s="262" t="e">
        <f>XXX4!B25</f>
        <v>#REF!</v>
      </c>
      <c r="B16" s="262" t="e">
        <f>XXX4!B26</f>
        <v>#REF!</v>
      </c>
      <c r="C16" s="274"/>
      <c r="D16" s="264" t="e">
        <f>+XXX4!D25</f>
        <v>#REF!</v>
      </c>
      <c r="E16" s="265" t="e">
        <f t="shared" si="0"/>
        <v>#REF!</v>
      </c>
      <c r="F16" s="266"/>
      <c r="G16" s="267" t="e">
        <f>IF(A16="","",VLOOKUP(A16,[0]!LT,2))</f>
        <v>#REF!</v>
      </c>
      <c r="H16" s="218" t="e">
        <f>IF(A16="","",VLOOKUP(A16,[0]!LT,3))</f>
        <v>#REF!</v>
      </c>
      <c r="I16" s="268" t="e">
        <f>IF(A16="","",VLOOKUP(A16,[0]!LT,5))</f>
        <v>#REF!</v>
      </c>
      <c r="J16" s="275"/>
      <c r="K16" s="267" t="e">
        <f>IF(B16="","",VLOOKUP(B16,[0]!LT,2))</f>
        <v>#REF!</v>
      </c>
      <c r="L16" s="218" t="e">
        <f>IF(B16="","",VLOOKUP(B16,[0]!LT,3))</f>
        <v>#REF!</v>
      </c>
      <c r="M16" s="219" t="e">
        <f>IF(B16="","",VLOOKUP(B16,[0]!LT,5))</f>
        <v>#REF!</v>
      </c>
      <c r="N16" s="270" t="e">
        <f>IF(A16="","",VLOOKUP(A16,[0]!LT,4))</f>
        <v>#REF!</v>
      </c>
      <c r="O16" s="271" t="e">
        <f>IF(A16="","",VLOOKUP(A16,[0]!LT,8))</f>
        <v>#REF!</v>
      </c>
      <c r="P16" s="271" t="e">
        <f>IF(B16="","",VLOOKUP(B16,[0]!LT,8))</f>
        <v>#REF!</v>
      </c>
      <c r="Q16" s="272" t="e">
        <f t="array" ref="Q16">IF(I16:M16="","",SUM(I16+M16))</f>
        <v>#REF!</v>
      </c>
      <c r="R16" s="270" t="e">
        <f>IF(B16="","",VLOOKUP(B16,[0]!LT,4))</f>
        <v>#REF!</v>
      </c>
      <c r="S16" s="272" t="e">
        <f t="shared" si="1"/>
        <v>#REF!</v>
      </c>
      <c r="T16" s="273">
        <v>9</v>
      </c>
      <c r="U16" s="7" t="e">
        <f t="shared" si="2"/>
        <v>#REF!</v>
      </c>
      <c r="V16" s="13" t="e">
        <f t="shared" si="3"/>
        <v>#REF!</v>
      </c>
      <c r="W16" s="13" t="e">
        <f t="shared" si="4"/>
        <v>#REF!</v>
      </c>
      <c r="X16" s="13" t="e">
        <f t="shared" si="5"/>
        <v>#REF!</v>
      </c>
      <c r="Y16" s="7" t="e">
        <f t="shared" si="6"/>
        <v>#REF!</v>
      </c>
      <c r="Z16" s="13" t="e">
        <f t="shared" si="7"/>
        <v>#REF!</v>
      </c>
      <c r="AA16" s="13" t="e">
        <f t="shared" si="8"/>
        <v>#REF!</v>
      </c>
      <c r="AB16" s="13" t="e">
        <f t="shared" si="9"/>
        <v>#REF!</v>
      </c>
    </row>
    <row r="17" spans="1:28" ht="18" customHeight="1">
      <c r="A17" s="262" t="e">
        <f>XXX4!B27</f>
        <v>#REF!</v>
      </c>
      <c r="B17" s="262" t="e">
        <f>XXX4!B28</f>
        <v>#REF!</v>
      </c>
      <c r="C17" s="274"/>
      <c r="D17" s="264" t="e">
        <f>+XXX4!D27</f>
        <v>#REF!</v>
      </c>
      <c r="E17" s="265" t="e">
        <f t="shared" si="0"/>
        <v>#REF!</v>
      </c>
      <c r="F17" s="266"/>
      <c r="G17" s="267" t="e">
        <f>IF(A17="","",VLOOKUP(A17,[0]!LT,2))</f>
        <v>#REF!</v>
      </c>
      <c r="H17" s="218" t="e">
        <f>IF(A17="","",VLOOKUP(A17,[0]!LT,3))</f>
        <v>#REF!</v>
      </c>
      <c r="I17" s="268" t="e">
        <f>IF(A17="","",VLOOKUP(A17,[0]!LT,5))</f>
        <v>#REF!</v>
      </c>
      <c r="J17" s="275"/>
      <c r="K17" s="267" t="e">
        <f>IF(B17="","",VLOOKUP(B17,[0]!LT,2))</f>
        <v>#REF!</v>
      </c>
      <c r="L17" s="218" t="e">
        <f>IF(B17="","",VLOOKUP(B17,[0]!LT,3))</f>
        <v>#REF!</v>
      </c>
      <c r="M17" s="219" t="e">
        <f>IF(B17="","",VLOOKUP(B17,[0]!LT,5))</f>
        <v>#REF!</v>
      </c>
      <c r="N17" s="270" t="e">
        <f>IF(A17="","",VLOOKUP(A17,[0]!LT,4))</f>
        <v>#REF!</v>
      </c>
      <c r="O17" s="271" t="e">
        <f>IF(A17="","",VLOOKUP(A17,[0]!LT,8))</f>
        <v>#REF!</v>
      </c>
      <c r="P17" s="271" t="e">
        <f>IF(B17="","",VLOOKUP(B17,[0]!LT,8))</f>
        <v>#REF!</v>
      </c>
      <c r="Q17" s="272" t="e">
        <f t="array" ref="Q17">IF(I17:M17="","",SUM(I17+M17))</f>
        <v>#REF!</v>
      </c>
      <c r="R17" s="270" t="e">
        <f>IF(B17="","",VLOOKUP(B17,[0]!LT,4))</f>
        <v>#REF!</v>
      </c>
      <c r="S17" s="272" t="e">
        <f t="shared" si="1"/>
        <v>#REF!</v>
      </c>
      <c r="T17" s="273">
        <v>10</v>
      </c>
      <c r="U17" s="7" t="e">
        <f t="shared" si="2"/>
        <v>#REF!</v>
      </c>
      <c r="V17" s="13" t="e">
        <f t="shared" si="3"/>
        <v>#REF!</v>
      </c>
      <c r="W17" s="13" t="e">
        <f t="shared" si="4"/>
        <v>#REF!</v>
      </c>
      <c r="X17" s="13" t="e">
        <f t="shared" si="5"/>
        <v>#REF!</v>
      </c>
      <c r="Y17" s="7" t="e">
        <f t="shared" si="6"/>
        <v>#REF!</v>
      </c>
      <c r="Z17" s="13" t="e">
        <f t="shared" si="7"/>
        <v>#REF!</v>
      </c>
      <c r="AA17" s="13" t="e">
        <f t="shared" si="8"/>
        <v>#REF!</v>
      </c>
      <c r="AB17" s="13" t="e">
        <f t="shared" si="9"/>
        <v>#REF!</v>
      </c>
    </row>
    <row r="18" spans="1:28" ht="18" customHeight="1">
      <c r="A18" s="262" t="e">
        <f>XXX4!B29</f>
        <v>#REF!</v>
      </c>
      <c r="B18" s="262" t="e">
        <f>XXX4!B30</f>
        <v>#REF!</v>
      </c>
      <c r="C18" s="274"/>
      <c r="D18" s="264" t="e">
        <f>+XXX4!D29</f>
        <v>#REF!</v>
      </c>
      <c r="E18" s="265" t="e">
        <f t="shared" si="0"/>
        <v>#REF!</v>
      </c>
      <c r="F18" s="266"/>
      <c r="G18" s="267" t="e">
        <f>IF(A18="","",VLOOKUP(A18,[0]!LT,2))</f>
        <v>#REF!</v>
      </c>
      <c r="H18" s="218" t="e">
        <f>IF(A18="","",VLOOKUP(A18,[0]!LT,3))</f>
        <v>#REF!</v>
      </c>
      <c r="I18" s="268" t="e">
        <f>IF(A18="","",VLOOKUP(A18,[0]!LT,5))</f>
        <v>#REF!</v>
      </c>
      <c r="J18" s="275"/>
      <c r="K18" s="267" t="e">
        <f>IF(B18="","",VLOOKUP(B18,[0]!LT,2))</f>
        <v>#REF!</v>
      </c>
      <c r="L18" s="218" t="e">
        <f>IF(B18="","",VLOOKUP(B18,[0]!LT,3))</f>
        <v>#REF!</v>
      </c>
      <c r="M18" s="219" t="e">
        <f>IF(B18="","",VLOOKUP(B18,[0]!LT,5))</f>
        <v>#REF!</v>
      </c>
      <c r="N18" s="270" t="e">
        <f>IF(A18="","",VLOOKUP(A18,[0]!LT,4))</f>
        <v>#REF!</v>
      </c>
      <c r="O18" s="271" t="e">
        <f>IF(A18="","",VLOOKUP(A18,[0]!LT,8))</f>
        <v>#REF!</v>
      </c>
      <c r="P18" s="271" t="e">
        <f>IF(B18="","",VLOOKUP(B18,[0]!LT,8))</f>
        <v>#REF!</v>
      </c>
      <c r="Q18" s="272" t="e">
        <f t="array" ref="Q18">IF(I18:M18="","",SUM(I18+M18))</f>
        <v>#REF!</v>
      </c>
      <c r="R18" s="270" t="e">
        <f>IF(B18="","",VLOOKUP(B18,[0]!LT,4))</f>
        <v>#REF!</v>
      </c>
      <c r="S18" s="272" t="e">
        <f t="shared" si="1"/>
        <v>#REF!</v>
      </c>
      <c r="T18" s="273">
        <v>11</v>
      </c>
      <c r="U18" s="7" t="e">
        <f t="shared" si="2"/>
        <v>#REF!</v>
      </c>
      <c r="V18" s="13" t="e">
        <f t="shared" si="3"/>
        <v>#REF!</v>
      </c>
      <c r="W18" s="13" t="e">
        <f t="shared" si="4"/>
        <v>#REF!</v>
      </c>
      <c r="X18" s="13" t="e">
        <f t="shared" si="5"/>
        <v>#REF!</v>
      </c>
      <c r="Y18" s="7" t="e">
        <f t="shared" si="6"/>
        <v>#REF!</v>
      </c>
      <c r="Z18" s="13" t="e">
        <f t="shared" si="7"/>
        <v>#REF!</v>
      </c>
      <c r="AA18" s="13" t="e">
        <f t="shared" si="8"/>
        <v>#REF!</v>
      </c>
      <c r="AB18" s="13" t="e">
        <f t="shared" si="9"/>
        <v>#REF!</v>
      </c>
    </row>
    <row r="19" spans="1:28" ht="18" customHeight="1">
      <c r="A19" s="262" t="e">
        <f>XXX4!B31</f>
        <v>#REF!</v>
      </c>
      <c r="B19" s="262" t="e">
        <f>XXX4!B32</f>
        <v>#REF!</v>
      </c>
      <c r="C19" s="274"/>
      <c r="D19" s="264" t="e">
        <f>+XXX4!D31</f>
        <v>#REF!</v>
      </c>
      <c r="E19" s="265" t="e">
        <f t="shared" si="0"/>
        <v>#REF!</v>
      </c>
      <c r="F19" s="266"/>
      <c r="G19" s="267" t="e">
        <f>IF(A19="","",VLOOKUP(A19,[0]!LT,2))</f>
        <v>#REF!</v>
      </c>
      <c r="H19" s="218" t="e">
        <f>IF(A19="","",VLOOKUP(A19,[0]!LT,3))</f>
        <v>#REF!</v>
      </c>
      <c r="I19" s="268" t="e">
        <f>IF(A19="","",VLOOKUP(A19,[0]!LT,5))</f>
        <v>#REF!</v>
      </c>
      <c r="J19" s="275"/>
      <c r="K19" s="267" t="e">
        <f>IF(B19="","",VLOOKUP(B19,[0]!LT,2))</f>
        <v>#REF!</v>
      </c>
      <c r="L19" s="218" t="e">
        <f>IF(B19="","",VLOOKUP(B19,[0]!LT,3))</f>
        <v>#REF!</v>
      </c>
      <c r="M19" s="219" t="e">
        <f>IF(B19="","",VLOOKUP(B19,[0]!LT,5))</f>
        <v>#REF!</v>
      </c>
      <c r="N19" s="270" t="e">
        <f>IF(A19="","",VLOOKUP(A19,[0]!LT,4))</f>
        <v>#REF!</v>
      </c>
      <c r="O19" s="271" t="e">
        <f>IF(A19="","",VLOOKUP(A19,[0]!LT,8))</f>
        <v>#REF!</v>
      </c>
      <c r="P19" s="271" t="e">
        <f>IF(B19="","",VLOOKUP(B19,[0]!LT,8))</f>
        <v>#REF!</v>
      </c>
      <c r="Q19" s="272" t="e">
        <f t="array" ref="Q19">IF(I19:M19="","",SUM(I19+M19))</f>
        <v>#REF!</v>
      </c>
      <c r="R19" s="270" t="e">
        <f>IF(B19="","",VLOOKUP(B19,[0]!LT,4))</f>
        <v>#REF!</v>
      </c>
      <c r="S19" s="272" t="e">
        <f t="shared" si="1"/>
        <v>#REF!</v>
      </c>
      <c r="T19" s="273">
        <v>12</v>
      </c>
      <c r="U19" s="7" t="e">
        <f t="shared" si="2"/>
        <v>#REF!</v>
      </c>
      <c r="V19" s="13" t="e">
        <f t="shared" si="3"/>
        <v>#REF!</v>
      </c>
      <c r="W19" s="13" t="e">
        <f t="shared" si="4"/>
        <v>#REF!</v>
      </c>
      <c r="X19" s="13" t="e">
        <f t="shared" si="5"/>
        <v>#REF!</v>
      </c>
      <c r="Y19" s="7" t="e">
        <f t="shared" si="6"/>
        <v>#REF!</v>
      </c>
      <c r="Z19" s="13" t="e">
        <f t="shared" si="7"/>
        <v>#REF!</v>
      </c>
      <c r="AA19" s="13" t="e">
        <f t="shared" si="8"/>
        <v>#REF!</v>
      </c>
      <c r="AB19" s="13" t="e">
        <f t="shared" si="9"/>
        <v>#REF!</v>
      </c>
    </row>
    <row r="20" spans="1:28" ht="18" customHeight="1">
      <c r="A20" s="262" t="e">
        <f>XXX4!B33</f>
        <v>#REF!</v>
      </c>
      <c r="B20" s="262" t="e">
        <f>XXX4!B34</f>
        <v>#REF!</v>
      </c>
      <c r="C20" s="274"/>
      <c r="D20" s="264" t="e">
        <f>+XXX4!D33</f>
        <v>#REF!</v>
      </c>
      <c r="E20" s="265" t="e">
        <f t="shared" si="0"/>
        <v>#REF!</v>
      </c>
      <c r="F20" s="266"/>
      <c r="G20" s="267" t="e">
        <f>IF(A20="","",VLOOKUP(A20,[0]!LT,2))</f>
        <v>#REF!</v>
      </c>
      <c r="H20" s="218" t="e">
        <f>IF(A20="","",VLOOKUP(A20,[0]!LT,3))</f>
        <v>#REF!</v>
      </c>
      <c r="I20" s="268" t="e">
        <f>IF(A20="","",VLOOKUP(A20,[0]!LT,5))</f>
        <v>#REF!</v>
      </c>
      <c r="J20" s="275"/>
      <c r="K20" s="267" t="e">
        <f>IF(B20="","",VLOOKUP(B20,[0]!LT,2))</f>
        <v>#REF!</v>
      </c>
      <c r="L20" s="218" t="e">
        <f>IF(B20="","",VLOOKUP(B20,[0]!LT,3))</f>
        <v>#REF!</v>
      </c>
      <c r="M20" s="219" t="e">
        <f>IF(B20="","",VLOOKUP(B20,[0]!LT,5))</f>
        <v>#REF!</v>
      </c>
      <c r="N20" s="270" t="e">
        <f>IF(A20="","",VLOOKUP(A20,[0]!LT,4))</f>
        <v>#REF!</v>
      </c>
      <c r="O20" s="271" t="e">
        <f>IF(A20="","",VLOOKUP(A20,[0]!LT,8))</f>
        <v>#REF!</v>
      </c>
      <c r="P20" s="271" t="e">
        <f>IF(B20="","",VLOOKUP(B20,[0]!LT,8))</f>
        <v>#REF!</v>
      </c>
      <c r="Q20" s="272" t="e">
        <f t="array" ref="Q20">IF(I20:M20="","",SUM(I20+M20))</f>
        <v>#REF!</v>
      </c>
      <c r="R20" s="270" t="e">
        <f>IF(B20="","",VLOOKUP(B20,[0]!LT,4))</f>
        <v>#REF!</v>
      </c>
      <c r="S20" s="272" t="e">
        <f t="shared" si="1"/>
        <v>#REF!</v>
      </c>
      <c r="T20" s="273">
        <v>13</v>
      </c>
      <c r="U20" s="7" t="e">
        <f t="shared" si="2"/>
        <v>#REF!</v>
      </c>
      <c r="V20" s="13" t="e">
        <f t="shared" si="3"/>
        <v>#REF!</v>
      </c>
      <c r="W20" s="13" t="e">
        <f t="shared" si="4"/>
        <v>#REF!</v>
      </c>
      <c r="X20" s="13" t="e">
        <f t="shared" si="5"/>
        <v>#REF!</v>
      </c>
      <c r="Y20" s="7" t="e">
        <f t="shared" si="6"/>
        <v>#REF!</v>
      </c>
      <c r="Z20" s="13" t="e">
        <f t="shared" si="7"/>
        <v>#REF!</v>
      </c>
      <c r="AA20" s="13" t="e">
        <f t="shared" si="8"/>
        <v>#REF!</v>
      </c>
      <c r="AB20" s="13" t="e">
        <f t="shared" si="9"/>
        <v>#REF!</v>
      </c>
    </row>
    <row r="21" spans="1:28" ht="18" customHeight="1">
      <c r="A21" s="262" t="e">
        <f>XXX4!B35</f>
        <v>#REF!</v>
      </c>
      <c r="B21" s="262" t="e">
        <f>XXX4!B36</f>
        <v>#REF!</v>
      </c>
      <c r="C21" s="274"/>
      <c r="D21" s="264" t="e">
        <f>+XXX4!D35</f>
        <v>#REF!</v>
      </c>
      <c r="E21" s="265" t="e">
        <f t="shared" si="0"/>
        <v>#REF!</v>
      </c>
      <c r="F21" s="266"/>
      <c r="G21" s="267" t="e">
        <f>IF(A21="","",VLOOKUP(A21,[0]!LT,2))</f>
        <v>#REF!</v>
      </c>
      <c r="H21" s="218" t="e">
        <f>IF(A21="","",VLOOKUP(A21,[0]!LT,3))</f>
        <v>#REF!</v>
      </c>
      <c r="I21" s="268" t="e">
        <f>IF(A21="","",VLOOKUP(A21,[0]!LT,5))</f>
        <v>#REF!</v>
      </c>
      <c r="J21" s="275"/>
      <c r="K21" s="267" t="e">
        <f>IF(B21="","",VLOOKUP(B21,[0]!LT,2))</f>
        <v>#REF!</v>
      </c>
      <c r="L21" s="218" t="e">
        <f>IF(B21="","",VLOOKUP(B21,[0]!LT,3))</f>
        <v>#REF!</v>
      </c>
      <c r="M21" s="219" t="e">
        <f>IF(B21="","",VLOOKUP(B21,[0]!LT,5))</f>
        <v>#REF!</v>
      </c>
      <c r="N21" s="270" t="e">
        <f>IF(A21="","",VLOOKUP(A21,[0]!LT,4))</f>
        <v>#REF!</v>
      </c>
      <c r="O21" s="271" t="e">
        <f>IF(A21="","",VLOOKUP(A21,[0]!LT,8))</f>
        <v>#REF!</v>
      </c>
      <c r="P21" s="271" t="e">
        <f>IF(B21="","",VLOOKUP(B21,[0]!LT,8))</f>
        <v>#REF!</v>
      </c>
      <c r="Q21" s="272" t="e">
        <f t="array" ref="Q21">IF(I21:M21="","",SUM(I21+M21))</f>
        <v>#REF!</v>
      </c>
      <c r="R21" s="270" t="e">
        <f>IF(B21="","",VLOOKUP(B21,[0]!LT,4))</f>
        <v>#REF!</v>
      </c>
      <c r="S21" s="272" t="e">
        <f t="shared" si="1"/>
        <v>#REF!</v>
      </c>
      <c r="T21" s="273">
        <v>14</v>
      </c>
      <c r="U21" s="7" t="e">
        <f t="shared" si="2"/>
        <v>#REF!</v>
      </c>
      <c r="V21" s="13" t="e">
        <f t="shared" si="3"/>
        <v>#REF!</v>
      </c>
      <c r="W21" s="13" t="e">
        <f t="shared" si="4"/>
        <v>#REF!</v>
      </c>
      <c r="X21" s="13" t="e">
        <f t="shared" si="5"/>
        <v>#REF!</v>
      </c>
      <c r="Y21" s="7" t="e">
        <f t="shared" si="6"/>
        <v>#REF!</v>
      </c>
      <c r="Z21" s="13" t="e">
        <f t="shared" si="7"/>
        <v>#REF!</v>
      </c>
      <c r="AA21" s="13" t="e">
        <f t="shared" si="8"/>
        <v>#REF!</v>
      </c>
      <c r="AB21" s="13" t="e">
        <f t="shared" si="9"/>
        <v>#REF!</v>
      </c>
    </row>
    <row r="22" spans="1:28" ht="18" customHeight="1">
      <c r="A22" s="262" t="e">
        <f>XXX4!B37</f>
        <v>#REF!</v>
      </c>
      <c r="B22" s="262" t="e">
        <f>XXX4!B38</f>
        <v>#REF!</v>
      </c>
      <c r="C22" s="274"/>
      <c r="D22" s="264" t="e">
        <f>+XXX4!D37</f>
        <v>#REF!</v>
      </c>
      <c r="E22" s="265" t="e">
        <f t="shared" si="0"/>
        <v>#REF!</v>
      </c>
      <c r="F22" s="266"/>
      <c r="G22" s="267" t="e">
        <f>IF(A22="","",VLOOKUP(A22,[0]!LT,2))</f>
        <v>#REF!</v>
      </c>
      <c r="H22" s="218" t="e">
        <f>IF(A22="","",VLOOKUP(A22,[0]!LT,3))</f>
        <v>#REF!</v>
      </c>
      <c r="I22" s="268" t="e">
        <f>IF(A22="","",VLOOKUP(A22,[0]!LT,5))</f>
        <v>#REF!</v>
      </c>
      <c r="J22" s="275"/>
      <c r="K22" s="267" t="e">
        <f>IF(B22="","",VLOOKUP(B22,[0]!LT,2))</f>
        <v>#REF!</v>
      </c>
      <c r="L22" s="218" t="e">
        <f>IF(B22="","",VLOOKUP(B22,[0]!LT,3))</f>
        <v>#REF!</v>
      </c>
      <c r="M22" s="219" t="e">
        <f>IF(B22="","",VLOOKUP(B22,[0]!LT,5))</f>
        <v>#REF!</v>
      </c>
      <c r="N22" s="270" t="e">
        <f>IF(A22="","",VLOOKUP(A22,[0]!LT,4))</f>
        <v>#REF!</v>
      </c>
      <c r="O22" s="271" t="e">
        <f>IF(A22="","",VLOOKUP(A22,[0]!LT,8))</f>
        <v>#REF!</v>
      </c>
      <c r="P22" s="271" t="e">
        <f>IF(B22="","",VLOOKUP(B22,[0]!LT,8))</f>
        <v>#REF!</v>
      </c>
      <c r="Q22" s="272" t="e">
        <f t="array" ref="Q22">IF(I22:M22="","",SUM(I22+M22))</f>
        <v>#REF!</v>
      </c>
      <c r="R22" s="270" t="e">
        <f>IF(B22="","",VLOOKUP(B22,[0]!LT,4))</f>
        <v>#REF!</v>
      </c>
      <c r="S22" s="272" t="e">
        <f t="shared" si="1"/>
        <v>#REF!</v>
      </c>
      <c r="T22" s="273">
        <v>15</v>
      </c>
      <c r="U22" s="7" t="e">
        <f t="shared" si="2"/>
        <v>#REF!</v>
      </c>
      <c r="V22" s="13" t="e">
        <f t="shared" si="3"/>
        <v>#REF!</v>
      </c>
      <c r="W22" s="13" t="e">
        <f t="shared" si="4"/>
        <v>#REF!</v>
      </c>
      <c r="X22" s="13" t="e">
        <f t="shared" si="5"/>
        <v>#REF!</v>
      </c>
      <c r="Y22" s="7" t="e">
        <f t="shared" si="6"/>
        <v>#REF!</v>
      </c>
      <c r="Z22" s="13" t="e">
        <f t="shared" si="7"/>
        <v>#REF!</v>
      </c>
      <c r="AA22" s="13" t="e">
        <f t="shared" si="8"/>
        <v>#REF!</v>
      </c>
      <c r="AB22" s="13" t="e">
        <f t="shared" si="9"/>
        <v>#REF!</v>
      </c>
    </row>
    <row r="23" spans="1:28" ht="18" customHeight="1">
      <c r="A23" s="262" t="e">
        <f>XXX4!B39</f>
        <v>#REF!</v>
      </c>
      <c r="B23" s="262" t="e">
        <f>XXX4!B40</f>
        <v>#REF!</v>
      </c>
      <c r="C23" s="274"/>
      <c r="D23" s="264" t="e">
        <f>+XXX4!D39</f>
        <v>#REF!</v>
      </c>
      <c r="E23" s="265" t="e">
        <f t="shared" si="0"/>
        <v>#REF!</v>
      </c>
      <c r="F23" s="266"/>
      <c r="G23" s="267" t="e">
        <f>IF(A23="","",VLOOKUP(A23,[0]!LT,2))</f>
        <v>#REF!</v>
      </c>
      <c r="H23" s="218" t="e">
        <f>IF(A23="","",VLOOKUP(A23,[0]!LT,3))</f>
        <v>#REF!</v>
      </c>
      <c r="I23" s="268" t="e">
        <f>IF(A23="","",VLOOKUP(A23,[0]!LT,5))</f>
        <v>#REF!</v>
      </c>
      <c r="J23" s="275"/>
      <c r="K23" s="267" t="e">
        <f>IF(B23="","",VLOOKUP(B23,[0]!LT,2))</f>
        <v>#REF!</v>
      </c>
      <c r="L23" s="218" t="e">
        <f>IF(B23="","",VLOOKUP(B23,[0]!LT,3))</f>
        <v>#REF!</v>
      </c>
      <c r="M23" s="219" t="e">
        <f>IF(B23="","",VLOOKUP(B23,[0]!LT,5))</f>
        <v>#REF!</v>
      </c>
      <c r="N23" s="270" t="e">
        <f>IF(A23="","",VLOOKUP(A23,[0]!LT,4))</f>
        <v>#REF!</v>
      </c>
      <c r="O23" s="271" t="e">
        <f>IF(A23="","",VLOOKUP(A23,[0]!LT,8))</f>
        <v>#REF!</v>
      </c>
      <c r="P23" s="271" t="e">
        <f>IF(B23="","",VLOOKUP(B23,[0]!LT,8))</f>
        <v>#REF!</v>
      </c>
      <c r="Q23" s="272" t="e">
        <f t="array" ref="Q23">IF(I23:M23="","",SUM(I23+M23))</f>
        <v>#REF!</v>
      </c>
      <c r="R23" s="270" t="e">
        <f>IF(B23="","",VLOOKUP(B23,[0]!LT,4))</f>
        <v>#REF!</v>
      </c>
      <c r="S23" s="272" t="e">
        <f t="shared" si="1"/>
        <v>#REF!</v>
      </c>
      <c r="T23" s="273">
        <v>16</v>
      </c>
      <c r="U23" s="7" t="e">
        <f t="shared" si="2"/>
        <v>#REF!</v>
      </c>
      <c r="V23" s="13" t="e">
        <f t="shared" si="3"/>
        <v>#REF!</v>
      </c>
      <c r="W23" s="13" t="e">
        <f t="shared" si="4"/>
        <v>#REF!</v>
      </c>
      <c r="X23" s="13" t="e">
        <f t="shared" si="5"/>
        <v>#REF!</v>
      </c>
      <c r="Y23" s="7" t="e">
        <f t="shared" si="6"/>
        <v>#REF!</v>
      </c>
      <c r="Z23" s="13" t="e">
        <f t="shared" si="7"/>
        <v>#REF!</v>
      </c>
      <c r="AA23" s="13" t="e">
        <f t="shared" si="8"/>
        <v>#REF!</v>
      </c>
      <c r="AB23" s="13" t="e">
        <f t="shared" si="9"/>
        <v>#REF!</v>
      </c>
    </row>
    <row r="24" spans="1:28" ht="18" customHeight="1">
      <c r="A24" s="262" t="e">
        <f>XXX4!B41</f>
        <v>#REF!</v>
      </c>
      <c r="B24" s="262" t="e">
        <f>XXX4!B42</f>
        <v>#REF!</v>
      </c>
      <c r="C24" s="274"/>
      <c r="D24" s="264" t="e">
        <f>+XXX4!D41</f>
        <v>#REF!</v>
      </c>
      <c r="E24" s="265" t="e">
        <f t="shared" si="0"/>
        <v>#REF!</v>
      </c>
      <c r="F24" s="266"/>
      <c r="G24" s="267" t="e">
        <f>IF(A24="","",VLOOKUP(A24,[0]!LT,2))</f>
        <v>#REF!</v>
      </c>
      <c r="H24" s="218" t="e">
        <f>IF(A24="","",VLOOKUP(A24,[0]!LT,3))</f>
        <v>#REF!</v>
      </c>
      <c r="I24" s="268" t="e">
        <f>IF(A24="","",VLOOKUP(A24,[0]!LT,5))</f>
        <v>#REF!</v>
      </c>
      <c r="J24" s="275"/>
      <c r="K24" s="267" t="e">
        <f>IF(B24="","",VLOOKUP(B24,[0]!LT,2))</f>
        <v>#REF!</v>
      </c>
      <c r="L24" s="218" t="e">
        <f>IF(B24="","",VLOOKUP(B24,[0]!LT,3))</f>
        <v>#REF!</v>
      </c>
      <c r="M24" s="219" t="e">
        <f>IF(B24="","",VLOOKUP(B24,[0]!LT,5))</f>
        <v>#REF!</v>
      </c>
      <c r="N24" s="270" t="e">
        <f>IF(A24="","",VLOOKUP(A24,[0]!LT,4))</f>
        <v>#REF!</v>
      </c>
      <c r="O24" s="271" t="e">
        <f>IF(A24="","",VLOOKUP(A24,[0]!LT,8))</f>
        <v>#REF!</v>
      </c>
      <c r="P24" s="271" t="e">
        <f>IF(B24="","",VLOOKUP(B24,[0]!LT,8))</f>
        <v>#REF!</v>
      </c>
      <c r="Q24" s="272" t="e">
        <f t="array" ref="Q24">IF(I24:M24="","",SUM(I24+M24))</f>
        <v>#REF!</v>
      </c>
      <c r="R24" s="270" t="e">
        <f>IF(B24="","",VLOOKUP(B24,[0]!LT,4))</f>
        <v>#REF!</v>
      </c>
      <c r="S24" s="272" t="e">
        <f t="shared" si="1"/>
        <v>#REF!</v>
      </c>
      <c r="T24" s="273">
        <v>17</v>
      </c>
      <c r="U24" s="7" t="e">
        <f t="shared" si="2"/>
        <v>#REF!</v>
      </c>
      <c r="V24" s="13" t="e">
        <f t="shared" si="3"/>
        <v>#REF!</v>
      </c>
      <c r="W24" s="13" t="e">
        <f t="shared" si="4"/>
        <v>#REF!</v>
      </c>
      <c r="X24" s="13" t="e">
        <f t="shared" si="5"/>
        <v>#REF!</v>
      </c>
      <c r="Y24" s="7" t="e">
        <f t="shared" si="6"/>
        <v>#REF!</v>
      </c>
      <c r="Z24" s="13" t="e">
        <f t="shared" si="7"/>
        <v>#REF!</v>
      </c>
      <c r="AA24" s="13" t="e">
        <f t="shared" si="8"/>
        <v>#REF!</v>
      </c>
      <c r="AB24" s="13" t="e">
        <f t="shared" si="9"/>
        <v>#REF!</v>
      </c>
    </row>
    <row r="25" spans="1:28" ht="18" customHeight="1">
      <c r="A25" s="262" t="e">
        <f>XXX4!B43</f>
        <v>#REF!</v>
      </c>
      <c r="B25" s="262" t="e">
        <f>XXX4!B44</f>
        <v>#REF!</v>
      </c>
      <c r="C25" s="274"/>
      <c r="D25" s="264" t="e">
        <f>+XXX4!D43</f>
        <v>#REF!</v>
      </c>
      <c r="E25" s="265" t="e">
        <f t="shared" si="0"/>
        <v>#REF!</v>
      </c>
      <c r="F25" s="266"/>
      <c r="G25" s="267" t="e">
        <f>IF(A25="","",VLOOKUP(A25,[0]!LT,2))</f>
        <v>#REF!</v>
      </c>
      <c r="H25" s="218" t="e">
        <f>IF(A25="","",VLOOKUP(A25,[0]!LT,3))</f>
        <v>#REF!</v>
      </c>
      <c r="I25" s="268" t="e">
        <f>IF(A25="","",VLOOKUP(A25,[0]!LT,5))</f>
        <v>#REF!</v>
      </c>
      <c r="J25" s="275"/>
      <c r="K25" s="267" t="e">
        <f>IF(B25="","",VLOOKUP(B25,[0]!LT,2))</f>
        <v>#REF!</v>
      </c>
      <c r="L25" s="218" t="e">
        <f>IF(B25="","",VLOOKUP(B25,[0]!LT,3))</f>
        <v>#REF!</v>
      </c>
      <c r="M25" s="219" t="e">
        <f>IF(B25="","",VLOOKUP(B25,[0]!LT,5))</f>
        <v>#REF!</v>
      </c>
      <c r="N25" s="270" t="e">
        <f>IF(A25="","",VLOOKUP(A25,[0]!LT,4))</f>
        <v>#REF!</v>
      </c>
      <c r="O25" s="271" t="e">
        <f>IF(A25="","",VLOOKUP(A25,[0]!LT,8))</f>
        <v>#REF!</v>
      </c>
      <c r="P25" s="271" t="e">
        <f>IF(B25="","",VLOOKUP(B25,[0]!LT,8))</f>
        <v>#REF!</v>
      </c>
      <c r="Q25" s="272" t="e">
        <f t="array" ref="Q25">IF(I25:M25="","",SUM(I25+M25))</f>
        <v>#REF!</v>
      </c>
      <c r="R25" s="270" t="e">
        <f>IF(B25="","",VLOOKUP(B25,[0]!LT,4))</f>
        <v>#REF!</v>
      </c>
      <c r="S25" s="272" t="e">
        <f t="shared" si="1"/>
        <v>#REF!</v>
      </c>
      <c r="T25" s="273">
        <v>18</v>
      </c>
      <c r="U25" s="7" t="e">
        <f t="shared" si="2"/>
        <v>#REF!</v>
      </c>
      <c r="V25" s="13" t="e">
        <f t="shared" si="3"/>
        <v>#REF!</v>
      </c>
      <c r="W25" s="13" t="e">
        <f t="shared" si="4"/>
        <v>#REF!</v>
      </c>
      <c r="X25" s="13" t="e">
        <f t="shared" si="5"/>
        <v>#REF!</v>
      </c>
      <c r="Y25" s="7" t="e">
        <f t="shared" si="6"/>
        <v>#REF!</v>
      </c>
      <c r="Z25" s="13" t="e">
        <f t="shared" si="7"/>
        <v>#REF!</v>
      </c>
      <c r="AA25" s="13" t="e">
        <f t="shared" si="8"/>
        <v>#REF!</v>
      </c>
      <c r="AB25" s="13" t="e">
        <f t="shared" si="9"/>
        <v>#REF!</v>
      </c>
    </row>
    <row r="26" spans="1:28" ht="18" customHeight="1">
      <c r="A26" s="262" t="e">
        <f>XXX4!B45</f>
        <v>#REF!</v>
      </c>
      <c r="B26" s="262" t="e">
        <f>XXX4!B46</f>
        <v>#REF!</v>
      </c>
      <c r="C26" s="274"/>
      <c r="D26" s="264" t="e">
        <f>+XXX4!D45</f>
        <v>#REF!</v>
      </c>
      <c r="E26" s="265" t="e">
        <f t="shared" si="0"/>
        <v>#REF!</v>
      </c>
      <c r="F26" s="266"/>
      <c r="G26" s="267" t="e">
        <f>IF(A26="","",VLOOKUP(A26,[0]!LT,2))</f>
        <v>#REF!</v>
      </c>
      <c r="H26" s="218" t="e">
        <f>IF(A26="","",VLOOKUP(A26,[0]!LT,3))</f>
        <v>#REF!</v>
      </c>
      <c r="I26" s="268" t="e">
        <f>IF(A26="","",VLOOKUP(A26,[0]!LT,5))</f>
        <v>#REF!</v>
      </c>
      <c r="J26" s="275"/>
      <c r="K26" s="267" t="e">
        <f>IF(B26="","",VLOOKUP(B26,[0]!LT,2))</f>
        <v>#REF!</v>
      </c>
      <c r="L26" s="218" t="e">
        <f>IF(B26="","",VLOOKUP(B26,[0]!LT,3))</f>
        <v>#REF!</v>
      </c>
      <c r="M26" s="219" t="e">
        <f>IF(B26="","",VLOOKUP(B26,[0]!LT,5))</f>
        <v>#REF!</v>
      </c>
      <c r="N26" s="270" t="e">
        <f>IF(A26="","",VLOOKUP(A26,[0]!LT,4))</f>
        <v>#REF!</v>
      </c>
      <c r="O26" s="271" t="e">
        <f>IF(A26="","",VLOOKUP(A26,[0]!LT,8))</f>
        <v>#REF!</v>
      </c>
      <c r="P26" s="271" t="e">
        <f>IF(B26="","",VLOOKUP(B26,[0]!LT,8))</f>
        <v>#REF!</v>
      </c>
      <c r="Q26" s="272" t="e">
        <f t="array" ref="Q26">IF(I26:M26="","",SUM(I26+M26))</f>
        <v>#REF!</v>
      </c>
      <c r="R26" s="270" t="e">
        <f>IF(B26="","",VLOOKUP(B26,[0]!LT,4))</f>
        <v>#REF!</v>
      </c>
      <c r="S26" s="272" t="e">
        <f t="shared" si="1"/>
        <v>#REF!</v>
      </c>
      <c r="T26" s="273">
        <v>19</v>
      </c>
      <c r="U26" s="7" t="e">
        <f t="shared" si="2"/>
        <v>#REF!</v>
      </c>
      <c r="V26" s="13" t="e">
        <f t="shared" si="3"/>
        <v>#REF!</v>
      </c>
      <c r="W26" s="13" t="e">
        <f t="shared" si="4"/>
        <v>#REF!</v>
      </c>
      <c r="X26" s="13" t="e">
        <f t="shared" si="5"/>
        <v>#REF!</v>
      </c>
      <c r="Y26" s="7" t="e">
        <f t="shared" si="6"/>
        <v>#REF!</v>
      </c>
      <c r="Z26" s="13" t="e">
        <f t="shared" si="7"/>
        <v>#REF!</v>
      </c>
      <c r="AA26" s="13" t="e">
        <f t="shared" si="8"/>
        <v>#REF!</v>
      </c>
      <c r="AB26" s="13" t="e">
        <f t="shared" si="9"/>
        <v>#REF!</v>
      </c>
    </row>
    <row r="27" spans="1:28" ht="18" customHeight="1">
      <c r="A27" s="262" t="e">
        <f>XXX4!B47</f>
        <v>#REF!</v>
      </c>
      <c r="B27" s="262" t="e">
        <f>XXX4!B48</f>
        <v>#REF!</v>
      </c>
      <c r="C27" s="274"/>
      <c r="D27" s="264" t="e">
        <f>+XXX4!D47</f>
        <v>#REF!</v>
      </c>
      <c r="E27" s="265" t="e">
        <f t="shared" si="0"/>
        <v>#REF!</v>
      </c>
      <c r="F27" s="266"/>
      <c r="G27" s="267" t="e">
        <f>IF(A27="","",VLOOKUP(A27,[0]!LT,2))</f>
        <v>#REF!</v>
      </c>
      <c r="H27" s="218" t="e">
        <f>IF(A27="","",VLOOKUP(A27,[0]!LT,3))</f>
        <v>#REF!</v>
      </c>
      <c r="I27" s="268" t="e">
        <f>IF(A27="","",VLOOKUP(A27,[0]!LT,5))</f>
        <v>#REF!</v>
      </c>
      <c r="J27" s="275"/>
      <c r="K27" s="267" t="e">
        <f>IF(B27="","",VLOOKUP(B27,[0]!LT,2))</f>
        <v>#REF!</v>
      </c>
      <c r="L27" s="218" t="e">
        <f>IF(B27="","",VLOOKUP(B27,[0]!LT,3))</f>
        <v>#REF!</v>
      </c>
      <c r="M27" s="219" t="e">
        <f>IF(B27="","",VLOOKUP(B27,[0]!LT,5))</f>
        <v>#REF!</v>
      </c>
      <c r="N27" s="270" t="e">
        <f>IF(A27="","",VLOOKUP(A27,[0]!LT,4))</f>
        <v>#REF!</v>
      </c>
      <c r="O27" s="271" t="e">
        <f>IF(A27="","",VLOOKUP(A27,[0]!LT,8))</f>
        <v>#REF!</v>
      </c>
      <c r="P27" s="271" t="e">
        <f>IF(B27="","",VLOOKUP(B27,[0]!LT,8))</f>
        <v>#REF!</v>
      </c>
      <c r="Q27" s="272" t="e">
        <f t="array" ref="Q27">IF(I27:M27="","",SUM(I27+M27))</f>
        <v>#REF!</v>
      </c>
      <c r="R27" s="270" t="e">
        <f>IF(B27="","",VLOOKUP(B27,[0]!LT,4))</f>
        <v>#REF!</v>
      </c>
      <c r="S27" s="272" t="e">
        <f t="shared" si="1"/>
        <v>#REF!</v>
      </c>
      <c r="T27" s="273">
        <v>20</v>
      </c>
      <c r="U27" s="7" t="e">
        <f t="shared" si="2"/>
        <v>#REF!</v>
      </c>
      <c r="V27" s="13" t="e">
        <f t="shared" si="3"/>
        <v>#REF!</v>
      </c>
      <c r="W27" s="13" t="e">
        <f t="shared" si="4"/>
        <v>#REF!</v>
      </c>
      <c r="X27" s="13" t="e">
        <f t="shared" si="5"/>
        <v>#REF!</v>
      </c>
      <c r="Y27" s="7" t="e">
        <f t="shared" si="6"/>
        <v>#REF!</v>
      </c>
      <c r="Z27" s="13" t="e">
        <f t="shared" si="7"/>
        <v>#REF!</v>
      </c>
      <c r="AA27" s="13" t="e">
        <f t="shared" si="8"/>
        <v>#REF!</v>
      </c>
      <c r="AB27" s="13" t="e">
        <f t="shared" si="9"/>
        <v>#REF!</v>
      </c>
    </row>
    <row r="28" spans="1:28" ht="18" customHeight="1">
      <c r="A28" s="262" t="e">
        <f>XXX4!B49</f>
        <v>#REF!</v>
      </c>
      <c r="B28" s="262" t="e">
        <f>XXX4!B50</f>
        <v>#REF!</v>
      </c>
      <c r="C28" s="274"/>
      <c r="D28" s="264" t="e">
        <f>+XXX4!D49</f>
        <v>#REF!</v>
      </c>
      <c r="E28" s="265" t="e">
        <f t="shared" si="0"/>
        <v>#REF!</v>
      </c>
      <c r="F28" s="266"/>
      <c r="G28" s="267" t="e">
        <f>IF(A28="","",VLOOKUP(A28,[0]!LT,2))</f>
        <v>#REF!</v>
      </c>
      <c r="H28" s="218" t="e">
        <f>IF(A28="","",VLOOKUP(A28,[0]!LT,3))</f>
        <v>#REF!</v>
      </c>
      <c r="I28" s="268" t="e">
        <f>IF(A28="","",VLOOKUP(A28,[0]!LT,5))</f>
        <v>#REF!</v>
      </c>
      <c r="J28" s="275"/>
      <c r="K28" s="267" t="e">
        <f>IF(B28="","",VLOOKUP(B28,[0]!LT,2))</f>
        <v>#REF!</v>
      </c>
      <c r="L28" s="218" t="e">
        <f>IF(B28="","",VLOOKUP(B28,[0]!LT,3))</f>
        <v>#REF!</v>
      </c>
      <c r="M28" s="219" t="e">
        <f>IF(B28="","",VLOOKUP(B28,[0]!LT,5))</f>
        <v>#REF!</v>
      </c>
      <c r="N28" s="270" t="e">
        <f>IF(A28="","",VLOOKUP(A28,[0]!LT,4))</f>
        <v>#REF!</v>
      </c>
      <c r="O28" s="271" t="e">
        <f>IF(A28="","",VLOOKUP(A28,[0]!LT,8))</f>
        <v>#REF!</v>
      </c>
      <c r="P28" s="271" t="e">
        <f>IF(B28="","",VLOOKUP(B28,[0]!LT,8))</f>
        <v>#REF!</v>
      </c>
      <c r="Q28" s="272" t="e">
        <f t="array" ref="Q28">IF(I28:M28="","",SUM(I28+M28))</f>
        <v>#REF!</v>
      </c>
      <c r="R28" s="270" t="e">
        <f>IF(B28="","",VLOOKUP(B28,[0]!LT,4))</f>
        <v>#REF!</v>
      </c>
      <c r="S28" s="272" t="e">
        <f t="shared" si="1"/>
        <v>#REF!</v>
      </c>
      <c r="T28" s="273">
        <v>21</v>
      </c>
      <c r="U28" s="7" t="e">
        <f t="shared" si="2"/>
        <v>#REF!</v>
      </c>
      <c r="V28" s="13" t="e">
        <f t="shared" si="3"/>
        <v>#REF!</v>
      </c>
      <c r="W28" s="13" t="e">
        <f t="shared" si="4"/>
        <v>#REF!</v>
      </c>
      <c r="X28" s="13" t="e">
        <f t="shared" si="5"/>
        <v>#REF!</v>
      </c>
      <c r="Y28" s="7" t="e">
        <f t="shared" si="6"/>
        <v>#REF!</v>
      </c>
      <c r="Z28" s="13" t="e">
        <f t="shared" si="7"/>
        <v>#REF!</v>
      </c>
      <c r="AA28" s="13" t="e">
        <f t="shared" si="8"/>
        <v>#REF!</v>
      </c>
      <c r="AB28" s="13" t="e">
        <f t="shared" si="9"/>
        <v>#REF!</v>
      </c>
    </row>
    <row r="29" spans="1:28" ht="18" customHeight="1">
      <c r="A29" s="262" t="e">
        <f>XXX4!B51</f>
        <v>#REF!</v>
      </c>
      <c r="B29" s="262" t="e">
        <f>XXX4!B52</f>
        <v>#REF!</v>
      </c>
      <c r="C29" s="274"/>
      <c r="D29" s="264" t="e">
        <f>+XXX4!D51</f>
        <v>#REF!</v>
      </c>
      <c r="E29" s="265" t="e">
        <f t="shared" si="0"/>
        <v>#REF!</v>
      </c>
      <c r="F29" s="266"/>
      <c r="G29" s="267" t="e">
        <f>IF(A29="","",VLOOKUP(A29,[0]!LT,2))</f>
        <v>#REF!</v>
      </c>
      <c r="H29" s="218" t="e">
        <f>IF(A29="","",VLOOKUP(A29,[0]!LT,3))</f>
        <v>#REF!</v>
      </c>
      <c r="I29" s="268" t="e">
        <f>IF(A29="","",VLOOKUP(A29,[0]!LT,5))</f>
        <v>#REF!</v>
      </c>
      <c r="J29" s="275"/>
      <c r="K29" s="267" t="e">
        <f>IF(B29="","",VLOOKUP(B29,[0]!LT,2))</f>
        <v>#REF!</v>
      </c>
      <c r="L29" s="218" t="e">
        <f>IF(B29="","",VLOOKUP(B29,[0]!LT,3))</f>
        <v>#REF!</v>
      </c>
      <c r="M29" s="219" t="e">
        <f>IF(B29="","",VLOOKUP(B29,[0]!LT,5))</f>
        <v>#REF!</v>
      </c>
      <c r="N29" s="270" t="e">
        <f>IF(A29="","",VLOOKUP(A29,[0]!LT,4))</f>
        <v>#REF!</v>
      </c>
      <c r="O29" s="271" t="e">
        <f>IF(A29="","",VLOOKUP(A29,[0]!LT,8))</f>
        <v>#REF!</v>
      </c>
      <c r="P29" s="271" t="e">
        <f>IF(B29="","",VLOOKUP(B29,[0]!LT,8))</f>
        <v>#REF!</v>
      </c>
      <c r="Q29" s="272" t="e">
        <f t="array" ref="Q29">IF(I29:M29="","",SUM(I29+M29))</f>
        <v>#REF!</v>
      </c>
      <c r="R29" s="270" t="e">
        <f>IF(B29="","",VLOOKUP(B29,[0]!LT,4))</f>
        <v>#REF!</v>
      </c>
      <c r="S29" s="272" t="e">
        <f t="shared" si="1"/>
        <v>#REF!</v>
      </c>
      <c r="T29" s="273">
        <v>22</v>
      </c>
      <c r="U29" s="7" t="e">
        <f t="shared" si="2"/>
        <v>#REF!</v>
      </c>
      <c r="V29" s="13" t="e">
        <f t="shared" si="3"/>
        <v>#REF!</v>
      </c>
      <c r="W29" s="13" t="e">
        <f t="shared" si="4"/>
        <v>#REF!</v>
      </c>
      <c r="X29" s="13" t="e">
        <f t="shared" si="5"/>
        <v>#REF!</v>
      </c>
      <c r="Y29" s="7" t="e">
        <f t="shared" si="6"/>
        <v>#REF!</v>
      </c>
      <c r="Z29" s="13" t="e">
        <f t="shared" si="7"/>
        <v>#REF!</v>
      </c>
      <c r="AA29" s="13" t="e">
        <f t="shared" si="8"/>
        <v>#REF!</v>
      </c>
      <c r="AB29" s="13" t="e">
        <f t="shared" si="9"/>
        <v>#REF!</v>
      </c>
    </row>
    <row r="30" spans="1:28" ht="18" customHeight="1">
      <c r="A30" s="262" t="e">
        <f>XXX4!B53</f>
        <v>#REF!</v>
      </c>
      <c r="B30" s="262" t="e">
        <f>XXX4!B54</f>
        <v>#REF!</v>
      </c>
      <c r="C30" s="274"/>
      <c r="D30" s="264" t="e">
        <f>+XXX4!D53</f>
        <v>#REF!</v>
      </c>
      <c r="E30" s="265" t="e">
        <f t="shared" si="0"/>
        <v>#REF!</v>
      </c>
      <c r="F30" s="266"/>
      <c r="G30" s="267" t="e">
        <f>IF(A30="","",VLOOKUP(A30,[0]!LT,2))</f>
        <v>#REF!</v>
      </c>
      <c r="H30" s="218" t="e">
        <f>IF(A30="","",VLOOKUP(A30,[0]!LT,3))</f>
        <v>#REF!</v>
      </c>
      <c r="I30" s="268" t="e">
        <f>IF(A30="","",VLOOKUP(A30,[0]!LT,5))</f>
        <v>#REF!</v>
      </c>
      <c r="J30" s="275"/>
      <c r="K30" s="267" t="e">
        <f>IF(B30="","",VLOOKUP(B30,[0]!LT,2))</f>
        <v>#REF!</v>
      </c>
      <c r="L30" s="218" t="e">
        <f>IF(B30="","",VLOOKUP(B30,[0]!LT,3))</f>
        <v>#REF!</v>
      </c>
      <c r="M30" s="219" t="e">
        <f>IF(B30="","",VLOOKUP(B30,[0]!LT,5))</f>
        <v>#REF!</v>
      </c>
      <c r="N30" s="270" t="e">
        <f>IF(A30="","",VLOOKUP(A30,[0]!LT,4))</f>
        <v>#REF!</v>
      </c>
      <c r="O30" s="271" t="e">
        <f>IF(A30="","",VLOOKUP(A30,[0]!LT,8))</f>
        <v>#REF!</v>
      </c>
      <c r="P30" s="271" t="e">
        <f>IF(B30="","",VLOOKUP(B30,[0]!LT,8))</f>
        <v>#REF!</v>
      </c>
      <c r="Q30" s="272" t="e">
        <f t="array" ref="Q30">IF(I30:M30="","",SUM(I30+M30))</f>
        <v>#REF!</v>
      </c>
      <c r="R30" s="270" t="e">
        <f>IF(B30="","",VLOOKUP(B30,[0]!LT,4))</f>
        <v>#REF!</v>
      </c>
      <c r="S30" s="272" t="e">
        <f t="shared" si="1"/>
        <v>#REF!</v>
      </c>
      <c r="T30" s="273">
        <v>23</v>
      </c>
      <c r="U30" s="7" t="e">
        <f t="shared" si="2"/>
        <v>#REF!</v>
      </c>
      <c r="V30" s="13" t="e">
        <f t="shared" si="3"/>
        <v>#REF!</v>
      </c>
      <c r="W30" s="13" t="e">
        <f t="shared" si="4"/>
        <v>#REF!</v>
      </c>
      <c r="X30" s="13" t="e">
        <f t="shared" si="5"/>
        <v>#REF!</v>
      </c>
      <c r="Y30" s="7" t="e">
        <f t="shared" si="6"/>
        <v>#REF!</v>
      </c>
      <c r="Z30" s="13" t="e">
        <f t="shared" si="7"/>
        <v>#REF!</v>
      </c>
      <c r="AA30" s="13" t="e">
        <f t="shared" si="8"/>
        <v>#REF!</v>
      </c>
      <c r="AB30" s="13" t="e">
        <f t="shared" si="9"/>
        <v>#REF!</v>
      </c>
    </row>
    <row r="31" spans="1:28" ht="18" customHeight="1">
      <c r="A31" s="262" t="e">
        <f>XXX4!B55</f>
        <v>#REF!</v>
      </c>
      <c r="B31" s="262" t="e">
        <f>XXX4!B56</f>
        <v>#REF!</v>
      </c>
      <c r="C31" s="274"/>
      <c r="D31" s="264" t="e">
        <f>+XXX4!D55</f>
        <v>#REF!</v>
      </c>
      <c r="E31" s="265" t="e">
        <f t="shared" si="0"/>
        <v>#REF!</v>
      </c>
      <c r="F31" s="266"/>
      <c r="G31" s="267" t="e">
        <f>IF(A31="","",VLOOKUP(A31,[0]!LT,2))</f>
        <v>#REF!</v>
      </c>
      <c r="H31" s="218" t="e">
        <f>IF(A31="","",VLOOKUP(A31,[0]!LT,3))</f>
        <v>#REF!</v>
      </c>
      <c r="I31" s="268" t="e">
        <f>IF(A31="","",VLOOKUP(A31,[0]!LT,5))</f>
        <v>#REF!</v>
      </c>
      <c r="J31" s="275"/>
      <c r="K31" s="267" t="e">
        <f>IF(B31="","",VLOOKUP(B31,[0]!LT,2))</f>
        <v>#REF!</v>
      </c>
      <c r="L31" s="218" t="e">
        <f>IF(B31="","",VLOOKUP(B31,[0]!LT,3))</f>
        <v>#REF!</v>
      </c>
      <c r="M31" s="219" t="e">
        <f>IF(B31="","",VLOOKUP(B31,[0]!LT,5))</f>
        <v>#REF!</v>
      </c>
      <c r="N31" s="270" t="e">
        <f>IF(A31="","",VLOOKUP(A31,[0]!LT,4))</f>
        <v>#REF!</v>
      </c>
      <c r="O31" s="271" t="e">
        <f>IF(A31="","",VLOOKUP(A31,[0]!LT,8))</f>
        <v>#REF!</v>
      </c>
      <c r="P31" s="271" t="e">
        <f>IF(B31="","",VLOOKUP(B31,[0]!LT,8))</f>
        <v>#REF!</v>
      </c>
      <c r="Q31" s="272" t="e">
        <f t="array" ref="Q31">IF(I31:M31="","",SUM(I31+M31))</f>
        <v>#REF!</v>
      </c>
      <c r="R31" s="270" t="e">
        <f>IF(B31="","",VLOOKUP(B31,[0]!LT,4))</f>
        <v>#REF!</v>
      </c>
      <c r="S31" s="272" t="e">
        <f t="shared" si="1"/>
        <v>#REF!</v>
      </c>
      <c r="T31" s="273">
        <v>24</v>
      </c>
      <c r="U31" s="7" t="e">
        <f t="shared" si="2"/>
        <v>#REF!</v>
      </c>
      <c r="V31" s="13" t="e">
        <f t="shared" si="3"/>
        <v>#REF!</v>
      </c>
      <c r="W31" s="13" t="e">
        <f t="shared" si="4"/>
        <v>#REF!</v>
      </c>
      <c r="X31" s="13" t="e">
        <f t="shared" si="5"/>
        <v>#REF!</v>
      </c>
      <c r="Y31" s="7" t="e">
        <f t="shared" si="6"/>
        <v>#REF!</v>
      </c>
      <c r="Z31" s="13" t="e">
        <f t="shared" si="7"/>
        <v>#REF!</v>
      </c>
      <c r="AA31" s="13" t="e">
        <f t="shared" si="8"/>
        <v>#REF!</v>
      </c>
      <c r="AB31" s="13" t="e">
        <f t="shared" si="9"/>
        <v>#REF!</v>
      </c>
    </row>
    <row r="32" spans="1:28" ht="18" customHeight="1">
      <c r="A32" s="262" t="e">
        <f>XXX4!B57</f>
        <v>#REF!</v>
      </c>
      <c r="B32" s="262" t="e">
        <f>XXX4!B58</f>
        <v>#REF!</v>
      </c>
      <c r="C32" s="274"/>
      <c r="D32" s="264" t="e">
        <f>+XXX4!D57</f>
        <v>#REF!</v>
      </c>
      <c r="E32" s="265" t="e">
        <f t="shared" si="0"/>
        <v>#REF!</v>
      </c>
      <c r="F32" s="266"/>
      <c r="G32" s="267" t="e">
        <f>IF(A32="","",VLOOKUP(A32,[0]!LT,2))</f>
        <v>#REF!</v>
      </c>
      <c r="H32" s="218" t="e">
        <f>IF(A32="","",VLOOKUP(A32,[0]!LT,3))</f>
        <v>#REF!</v>
      </c>
      <c r="I32" s="268" t="e">
        <f>IF(A32="","",VLOOKUP(A32,[0]!LT,5))</f>
        <v>#REF!</v>
      </c>
      <c r="J32" s="275"/>
      <c r="K32" s="267" t="e">
        <f>IF(B32="","",VLOOKUP(B32,[0]!LT,2))</f>
        <v>#REF!</v>
      </c>
      <c r="L32" s="218" t="e">
        <f>IF(B32="","",VLOOKUP(B32,[0]!LT,3))</f>
        <v>#REF!</v>
      </c>
      <c r="M32" s="219" t="e">
        <f>IF(B32="","",VLOOKUP(B32,[0]!LT,5))</f>
        <v>#REF!</v>
      </c>
      <c r="N32" s="270" t="e">
        <f>IF(A32="","",VLOOKUP(A32,[0]!LT,4))</f>
        <v>#REF!</v>
      </c>
      <c r="O32" s="271" t="e">
        <f>IF(A32="","",VLOOKUP(A32,[0]!LT,8))</f>
        <v>#REF!</v>
      </c>
      <c r="P32" s="271" t="e">
        <f>IF(B32="","",VLOOKUP(B32,[0]!LT,8))</f>
        <v>#REF!</v>
      </c>
      <c r="Q32" s="272" t="e">
        <f t="array" ref="Q32">IF(I32:M32="","",SUM(I32+M32))</f>
        <v>#REF!</v>
      </c>
      <c r="R32" s="270" t="e">
        <f>IF(B32="","",VLOOKUP(B32,[0]!LT,4))</f>
        <v>#REF!</v>
      </c>
      <c r="S32" s="272" t="e">
        <f t="shared" si="1"/>
        <v>#REF!</v>
      </c>
      <c r="T32" s="273">
        <v>25</v>
      </c>
      <c r="U32" s="7" t="e">
        <f t="shared" si="2"/>
        <v>#REF!</v>
      </c>
      <c r="V32" s="13" t="e">
        <f t="shared" si="3"/>
        <v>#REF!</v>
      </c>
      <c r="W32" s="13" t="e">
        <f t="shared" si="4"/>
        <v>#REF!</v>
      </c>
      <c r="X32" s="13" t="e">
        <f t="shared" si="5"/>
        <v>#REF!</v>
      </c>
      <c r="Y32" s="7" t="e">
        <f t="shared" si="6"/>
        <v>#REF!</v>
      </c>
      <c r="Z32" s="13" t="e">
        <f t="shared" si="7"/>
        <v>#REF!</v>
      </c>
      <c r="AA32" s="13" t="e">
        <f t="shared" si="8"/>
        <v>#REF!</v>
      </c>
      <c r="AB32" s="13" t="e">
        <f t="shared" si="9"/>
        <v>#REF!</v>
      </c>
    </row>
    <row r="33" spans="1:28" ht="18" customHeight="1">
      <c r="A33" s="262" t="e">
        <f>XXX4!B59</f>
        <v>#REF!</v>
      </c>
      <c r="B33" s="262" t="e">
        <f>XXX4!B60</f>
        <v>#REF!</v>
      </c>
      <c r="C33" s="274"/>
      <c r="D33" s="264" t="e">
        <f>+XXX4!D59</f>
        <v>#REF!</v>
      </c>
      <c r="E33" s="265" t="e">
        <f t="shared" si="0"/>
        <v>#REF!</v>
      </c>
      <c r="F33" s="266"/>
      <c r="G33" s="267" t="e">
        <f>IF(A33="","",VLOOKUP(A33,[0]!LT,2))</f>
        <v>#REF!</v>
      </c>
      <c r="H33" s="218" t="e">
        <f>IF(A33="","",VLOOKUP(A33,[0]!LT,3))</f>
        <v>#REF!</v>
      </c>
      <c r="I33" s="268" t="e">
        <f>IF(A33="","",VLOOKUP(A33,[0]!LT,5))</f>
        <v>#REF!</v>
      </c>
      <c r="J33" s="275"/>
      <c r="K33" s="267" t="e">
        <f>IF(B33="","",VLOOKUP(B33,[0]!LT,2))</f>
        <v>#REF!</v>
      </c>
      <c r="L33" s="218" t="e">
        <f>IF(B33="","",VLOOKUP(B33,[0]!LT,3))</f>
        <v>#REF!</v>
      </c>
      <c r="M33" s="219" t="e">
        <f>IF(B33="","",VLOOKUP(B33,[0]!LT,5))</f>
        <v>#REF!</v>
      </c>
      <c r="N33" s="270" t="e">
        <f>IF(A33="","",VLOOKUP(A33,[0]!LT,4))</f>
        <v>#REF!</v>
      </c>
      <c r="O33" s="271" t="e">
        <f>IF(A33="","",VLOOKUP(A33,[0]!LT,8))</f>
        <v>#REF!</v>
      </c>
      <c r="P33" s="271" t="e">
        <f>IF(B33="","",VLOOKUP(B33,[0]!LT,8))</f>
        <v>#REF!</v>
      </c>
      <c r="Q33" s="272" t="e">
        <f t="array" ref="Q33">IF(I33:M33="","",SUM(I33+M33))</f>
        <v>#REF!</v>
      </c>
      <c r="R33" s="270" t="e">
        <f>IF(B33="","",VLOOKUP(B33,[0]!LT,4))</f>
        <v>#REF!</v>
      </c>
      <c r="S33" s="272" t="e">
        <f t="shared" si="1"/>
        <v>#REF!</v>
      </c>
      <c r="T33" s="273">
        <v>26</v>
      </c>
      <c r="U33" s="7" t="e">
        <f t="shared" si="2"/>
        <v>#REF!</v>
      </c>
      <c r="V33" s="13" t="e">
        <f t="shared" si="3"/>
        <v>#REF!</v>
      </c>
      <c r="W33" s="13" t="e">
        <f t="shared" si="4"/>
        <v>#REF!</v>
      </c>
      <c r="X33" s="13" t="e">
        <f t="shared" si="5"/>
        <v>#REF!</v>
      </c>
      <c r="Y33" s="7" t="e">
        <f t="shared" si="6"/>
        <v>#REF!</v>
      </c>
      <c r="Z33" s="13" t="e">
        <f t="shared" si="7"/>
        <v>#REF!</v>
      </c>
      <c r="AA33" s="13" t="e">
        <f t="shared" si="8"/>
        <v>#REF!</v>
      </c>
      <c r="AB33" s="13" t="e">
        <f t="shared" si="9"/>
        <v>#REF!</v>
      </c>
    </row>
    <row r="34" spans="1:28" ht="18" customHeight="1">
      <c r="A34" s="262" t="e">
        <f>XXX4!B61</f>
        <v>#REF!</v>
      </c>
      <c r="B34" s="262" t="e">
        <f>XXX4!B62</f>
        <v>#REF!</v>
      </c>
      <c r="C34" s="274"/>
      <c r="D34" s="264" t="e">
        <f>+XXX4!D61</f>
        <v>#REF!</v>
      </c>
      <c r="E34" s="265" t="e">
        <f t="shared" si="0"/>
        <v>#REF!</v>
      </c>
      <c r="F34" s="266"/>
      <c r="G34" s="267" t="e">
        <f>IF(A34="","",VLOOKUP(A34,[0]!LT,2))</f>
        <v>#REF!</v>
      </c>
      <c r="H34" s="218" t="e">
        <f>IF(A34="","",VLOOKUP(A34,[0]!LT,3))</f>
        <v>#REF!</v>
      </c>
      <c r="I34" s="268" t="e">
        <f>IF(A34="","",VLOOKUP(A34,[0]!LT,5))</f>
        <v>#REF!</v>
      </c>
      <c r="J34" s="275"/>
      <c r="K34" s="267" t="e">
        <f>IF(B34="","",VLOOKUP(B34,[0]!LT,2))</f>
        <v>#REF!</v>
      </c>
      <c r="L34" s="218" t="e">
        <f>IF(B34="","",VLOOKUP(B34,[0]!LT,3))</f>
        <v>#REF!</v>
      </c>
      <c r="M34" s="219" t="e">
        <f>IF(B34="","",VLOOKUP(B34,[0]!LT,5))</f>
        <v>#REF!</v>
      </c>
      <c r="N34" s="270" t="e">
        <f>IF(A34="","",VLOOKUP(A34,[0]!LT,4))</f>
        <v>#REF!</v>
      </c>
      <c r="O34" s="271" t="e">
        <f>IF(A34="","",VLOOKUP(A34,[0]!LT,8))</f>
        <v>#REF!</v>
      </c>
      <c r="P34" s="271" t="e">
        <f>IF(B34="","",VLOOKUP(B34,[0]!LT,8))</f>
        <v>#REF!</v>
      </c>
      <c r="Q34" s="272" t="e">
        <f t="array" ref="Q34">IF(I34:M34="","",SUM(I34+M34))</f>
        <v>#REF!</v>
      </c>
      <c r="R34" s="270" t="e">
        <f>IF(B34="","",VLOOKUP(B34,[0]!LT,4))</f>
        <v>#REF!</v>
      </c>
      <c r="S34" s="272" t="e">
        <f t="shared" si="1"/>
        <v>#REF!</v>
      </c>
      <c r="T34" s="273">
        <v>27</v>
      </c>
      <c r="U34" s="7" t="e">
        <f t="shared" si="2"/>
        <v>#REF!</v>
      </c>
      <c r="V34" s="13" t="e">
        <f t="shared" si="3"/>
        <v>#REF!</v>
      </c>
      <c r="W34" s="13" t="e">
        <f t="shared" si="4"/>
        <v>#REF!</v>
      </c>
      <c r="X34" s="13" t="e">
        <f t="shared" si="5"/>
        <v>#REF!</v>
      </c>
      <c r="Y34" s="7" t="e">
        <f t="shared" si="6"/>
        <v>#REF!</v>
      </c>
      <c r="Z34" s="13" t="e">
        <f t="shared" si="7"/>
        <v>#REF!</v>
      </c>
      <c r="AA34" s="13" t="e">
        <f t="shared" si="8"/>
        <v>#REF!</v>
      </c>
      <c r="AB34" s="13" t="e">
        <f t="shared" si="9"/>
        <v>#REF!</v>
      </c>
    </row>
    <row r="35" spans="1:28" ht="18" customHeight="1">
      <c r="A35" s="262" t="e">
        <f>XXX4!B63</f>
        <v>#REF!</v>
      </c>
      <c r="B35" s="262" t="e">
        <f>XXX4!B64</f>
        <v>#REF!</v>
      </c>
      <c r="C35" s="274"/>
      <c r="D35" s="264" t="e">
        <f>+XXX4!D63</f>
        <v>#REF!</v>
      </c>
      <c r="E35" s="265" t="e">
        <f t="shared" si="0"/>
        <v>#REF!</v>
      </c>
      <c r="F35" s="266"/>
      <c r="G35" s="267" t="e">
        <f>IF(A35="","",VLOOKUP(A35,[0]!LT,2))</f>
        <v>#REF!</v>
      </c>
      <c r="H35" s="218" t="e">
        <f>IF(A35="","",VLOOKUP(A35,[0]!LT,3))</f>
        <v>#REF!</v>
      </c>
      <c r="I35" s="268" t="e">
        <f>IF(A35="","",VLOOKUP(A35,[0]!LT,5))</f>
        <v>#REF!</v>
      </c>
      <c r="J35" s="275"/>
      <c r="K35" s="267" t="e">
        <f>IF(B35="","",VLOOKUP(B35,[0]!LT,2))</f>
        <v>#REF!</v>
      </c>
      <c r="L35" s="218" t="e">
        <f>IF(B35="","",VLOOKUP(B35,[0]!LT,3))</f>
        <v>#REF!</v>
      </c>
      <c r="M35" s="219" t="e">
        <f>IF(B35="","",VLOOKUP(B35,[0]!LT,5))</f>
        <v>#REF!</v>
      </c>
      <c r="N35" s="270" t="e">
        <f>IF(A35="","",VLOOKUP(A35,[0]!LT,4))</f>
        <v>#REF!</v>
      </c>
      <c r="O35" s="271" t="e">
        <f>IF(A35="","",VLOOKUP(A35,[0]!LT,8))</f>
        <v>#REF!</v>
      </c>
      <c r="P35" s="271" t="e">
        <f>IF(B35="","",VLOOKUP(B35,[0]!LT,8))</f>
        <v>#REF!</v>
      </c>
      <c r="Q35" s="272" t="e">
        <f t="array" ref="Q35">IF(I35:M35="","",SUM(I35+M35))</f>
        <v>#REF!</v>
      </c>
      <c r="R35" s="270" t="e">
        <f>IF(B35="","",VLOOKUP(B35,[0]!LT,4))</f>
        <v>#REF!</v>
      </c>
      <c r="S35" s="272" t="e">
        <f t="shared" si="1"/>
        <v>#REF!</v>
      </c>
      <c r="T35" s="273">
        <v>28</v>
      </c>
      <c r="U35" s="7" t="e">
        <f t="shared" si="2"/>
        <v>#REF!</v>
      </c>
      <c r="V35" s="13" t="e">
        <f t="shared" si="3"/>
        <v>#REF!</v>
      </c>
      <c r="W35" s="13" t="e">
        <f t="shared" si="4"/>
        <v>#REF!</v>
      </c>
      <c r="X35" s="13" t="e">
        <f t="shared" si="5"/>
        <v>#REF!</v>
      </c>
      <c r="Y35" s="7" t="e">
        <f t="shared" si="6"/>
        <v>#REF!</v>
      </c>
      <c r="Z35" s="13" t="e">
        <f t="shared" si="7"/>
        <v>#REF!</v>
      </c>
      <c r="AA35" s="13" t="e">
        <f t="shared" si="8"/>
        <v>#REF!</v>
      </c>
      <c r="AB35" s="13" t="e">
        <f t="shared" si="9"/>
        <v>#REF!</v>
      </c>
    </row>
    <row r="36" spans="1:28" ht="18" customHeight="1">
      <c r="A36" s="262" t="e">
        <f>XXX4!B65</f>
        <v>#REF!</v>
      </c>
      <c r="B36" s="262" t="e">
        <f>XXX4!B66</f>
        <v>#REF!</v>
      </c>
      <c r="C36" s="274"/>
      <c r="D36" s="264" t="e">
        <f>+XXX4!D65</f>
        <v>#REF!</v>
      </c>
      <c r="E36" s="265" t="e">
        <f t="shared" si="0"/>
        <v>#REF!</v>
      </c>
      <c r="F36" s="266"/>
      <c r="G36" s="267" t="e">
        <f>IF(A36="","",VLOOKUP(A36,[0]!LT,2))</f>
        <v>#REF!</v>
      </c>
      <c r="H36" s="218" t="e">
        <f>IF(A36="","",VLOOKUP(A36,[0]!LT,3))</f>
        <v>#REF!</v>
      </c>
      <c r="I36" s="268" t="e">
        <f>IF(A36="","",VLOOKUP(A36,[0]!LT,5))</f>
        <v>#REF!</v>
      </c>
      <c r="J36" s="275"/>
      <c r="K36" s="267" t="e">
        <f>IF(B36="","",VLOOKUP(B36,[0]!LT,2))</f>
        <v>#REF!</v>
      </c>
      <c r="L36" s="218" t="e">
        <f>IF(B36="","",VLOOKUP(B36,[0]!LT,3))</f>
        <v>#REF!</v>
      </c>
      <c r="M36" s="219" t="e">
        <f>IF(B36="","",VLOOKUP(B36,[0]!LT,5))</f>
        <v>#REF!</v>
      </c>
      <c r="N36" s="270" t="e">
        <f>IF(A36="","",VLOOKUP(A36,[0]!LT,4))</f>
        <v>#REF!</v>
      </c>
      <c r="O36" s="271" t="e">
        <f>IF(A36="","",VLOOKUP(A36,[0]!LT,8))</f>
        <v>#REF!</v>
      </c>
      <c r="P36" s="271" t="e">
        <f>IF(B36="","",VLOOKUP(B36,[0]!LT,8))</f>
        <v>#REF!</v>
      </c>
      <c r="Q36" s="272" t="e">
        <f t="array" ref="Q36">IF(I36:M36="","",SUM(I36+M36))</f>
        <v>#REF!</v>
      </c>
      <c r="R36" s="270" t="e">
        <f>IF(B36="","",VLOOKUP(B36,[0]!LT,4))</f>
        <v>#REF!</v>
      </c>
      <c r="S36" s="272" t="e">
        <f t="shared" si="1"/>
        <v>#REF!</v>
      </c>
      <c r="T36" s="273">
        <v>29</v>
      </c>
      <c r="U36" s="7" t="e">
        <f t="shared" si="2"/>
        <v>#REF!</v>
      </c>
      <c r="V36" s="13" t="e">
        <f t="shared" si="3"/>
        <v>#REF!</v>
      </c>
      <c r="W36" s="13" t="e">
        <f t="shared" si="4"/>
        <v>#REF!</v>
      </c>
      <c r="X36" s="13" t="e">
        <f t="shared" si="5"/>
        <v>#REF!</v>
      </c>
      <c r="Y36" s="7" t="e">
        <f t="shared" si="6"/>
        <v>#REF!</v>
      </c>
      <c r="Z36" s="13" t="e">
        <f t="shared" si="7"/>
        <v>#REF!</v>
      </c>
      <c r="AA36" s="13" t="e">
        <f t="shared" si="8"/>
        <v>#REF!</v>
      </c>
      <c r="AB36" s="13" t="e">
        <f t="shared" si="9"/>
        <v>#REF!</v>
      </c>
    </row>
    <row r="37" spans="1:28" ht="18" customHeight="1">
      <c r="A37" s="262" t="e">
        <f>XXX4!B67</f>
        <v>#REF!</v>
      </c>
      <c r="B37" s="262" t="e">
        <f>XXX4!B68</f>
        <v>#REF!</v>
      </c>
      <c r="C37" s="274"/>
      <c r="D37" s="264" t="e">
        <f>+XXX4!D67</f>
        <v>#REF!</v>
      </c>
      <c r="E37" s="265" t="e">
        <f t="shared" si="0"/>
        <v>#REF!</v>
      </c>
      <c r="F37" s="266"/>
      <c r="G37" s="267" t="e">
        <f>IF(A37="","",VLOOKUP(A37,[0]!LT,2))</f>
        <v>#REF!</v>
      </c>
      <c r="H37" s="218" t="e">
        <f>IF(A37="","",VLOOKUP(A37,[0]!LT,3))</f>
        <v>#REF!</v>
      </c>
      <c r="I37" s="268" t="e">
        <f>IF(A37="","",VLOOKUP(A37,[0]!LT,5))</f>
        <v>#REF!</v>
      </c>
      <c r="J37" s="275"/>
      <c r="K37" s="267" t="e">
        <f>IF(B37="","",VLOOKUP(B37,[0]!LT,2))</f>
        <v>#REF!</v>
      </c>
      <c r="L37" s="218" t="e">
        <f>IF(B37="","",VLOOKUP(B37,[0]!LT,3))</f>
        <v>#REF!</v>
      </c>
      <c r="M37" s="219" t="e">
        <f>IF(B37="","",VLOOKUP(B37,[0]!LT,5))</f>
        <v>#REF!</v>
      </c>
      <c r="N37" s="270" t="e">
        <f>IF(A37="","",VLOOKUP(A37,[0]!LT,4))</f>
        <v>#REF!</v>
      </c>
      <c r="O37" s="271" t="e">
        <f>IF(A37="","",VLOOKUP(A37,[0]!LT,8))</f>
        <v>#REF!</v>
      </c>
      <c r="P37" s="271" t="e">
        <f>IF(B37="","",VLOOKUP(B37,[0]!LT,8))</f>
        <v>#REF!</v>
      </c>
      <c r="Q37" s="272" t="e">
        <f t="array" ref="Q37">IF(I37:M37="","",SUM(I37+M37))</f>
        <v>#REF!</v>
      </c>
      <c r="R37" s="270" t="e">
        <f>IF(B37="","",VLOOKUP(B37,[0]!LT,4))</f>
        <v>#REF!</v>
      </c>
      <c r="S37" s="272" t="e">
        <f t="shared" si="1"/>
        <v>#REF!</v>
      </c>
      <c r="T37" s="273">
        <v>30</v>
      </c>
      <c r="U37" s="7" t="e">
        <f t="shared" si="2"/>
        <v>#REF!</v>
      </c>
      <c r="V37" s="13" t="e">
        <f t="shared" si="3"/>
        <v>#REF!</v>
      </c>
      <c r="W37" s="13" t="e">
        <f t="shared" si="4"/>
        <v>#REF!</v>
      </c>
      <c r="X37" s="13" t="e">
        <f t="shared" si="5"/>
        <v>#REF!</v>
      </c>
      <c r="Y37" s="7" t="e">
        <f t="shared" si="6"/>
        <v>#REF!</v>
      </c>
      <c r="Z37" s="13" t="e">
        <f t="shared" si="7"/>
        <v>#REF!</v>
      </c>
      <c r="AA37" s="13" t="e">
        <f t="shared" si="8"/>
        <v>#REF!</v>
      </c>
      <c r="AB37" s="13" t="e">
        <f t="shared" si="9"/>
        <v>#REF!</v>
      </c>
    </row>
    <row r="38" spans="1:28" ht="18" customHeight="1">
      <c r="A38" s="262" t="e">
        <f>XXX4!B69</f>
        <v>#REF!</v>
      </c>
      <c r="B38" s="262" t="e">
        <f>XXX4!B70</f>
        <v>#REF!</v>
      </c>
      <c r="C38" s="274"/>
      <c r="D38" s="264" t="e">
        <f>+XXX4!D69</f>
        <v>#REF!</v>
      </c>
      <c r="E38" s="265" t="e">
        <f t="shared" si="0"/>
        <v>#REF!</v>
      </c>
      <c r="F38" s="266"/>
      <c r="G38" s="267" t="e">
        <f>IF(A38="","",VLOOKUP(A38,[0]!LT,2))</f>
        <v>#REF!</v>
      </c>
      <c r="H38" s="218" t="e">
        <f>IF(A38="","",VLOOKUP(A38,[0]!LT,3))</f>
        <v>#REF!</v>
      </c>
      <c r="I38" s="268" t="e">
        <f>IF(A38="","",VLOOKUP(A38,[0]!LT,5))</f>
        <v>#REF!</v>
      </c>
      <c r="J38" s="275"/>
      <c r="K38" s="267" t="e">
        <f>IF(B38="","",VLOOKUP(B38,[0]!LT,2))</f>
        <v>#REF!</v>
      </c>
      <c r="L38" s="218" t="e">
        <f>IF(B38="","",VLOOKUP(B38,[0]!LT,3))</f>
        <v>#REF!</v>
      </c>
      <c r="M38" s="219" t="e">
        <f>IF(B38="","",VLOOKUP(B38,[0]!LT,5))</f>
        <v>#REF!</v>
      </c>
      <c r="N38" s="270" t="e">
        <f>IF(A38="","",VLOOKUP(A38,[0]!LT,4))</f>
        <v>#REF!</v>
      </c>
      <c r="O38" s="271" t="e">
        <f>IF(A38="","",VLOOKUP(A38,[0]!LT,8))</f>
        <v>#REF!</v>
      </c>
      <c r="P38" s="271" t="e">
        <f>IF(B38="","",VLOOKUP(B38,[0]!LT,8))</f>
        <v>#REF!</v>
      </c>
      <c r="Q38" s="272" t="e">
        <f t="array" ref="Q38">IF(I38:M38="","",SUM(I38+M38))</f>
        <v>#REF!</v>
      </c>
      <c r="R38" s="270" t="e">
        <f>IF(B38="","",VLOOKUP(B38,[0]!LT,4))</f>
        <v>#REF!</v>
      </c>
      <c r="S38" s="272" t="e">
        <f t="shared" si="1"/>
        <v>#REF!</v>
      </c>
      <c r="T38" s="273">
        <v>31</v>
      </c>
      <c r="U38" s="7" t="e">
        <f t="shared" si="2"/>
        <v>#REF!</v>
      </c>
      <c r="V38" s="13" t="e">
        <f t="shared" si="3"/>
        <v>#REF!</v>
      </c>
      <c r="W38" s="13" t="e">
        <f t="shared" si="4"/>
        <v>#REF!</v>
      </c>
      <c r="X38" s="13" t="e">
        <f t="shared" si="5"/>
        <v>#REF!</v>
      </c>
      <c r="Y38" s="7" t="e">
        <f t="shared" si="6"/>
        <v>#REF!</v>
      </c>
      <c r="Z38" s="13" t="e">
        <f t="shared" si="7"/>
        <v>#REF!</v>
      </c>
      <c r="AA38" s="13" t="e">
        <f t="shared" si="8"/>
        <v>#REF!</v>
      </c>
      <c r="AB38" s="13" t="e">
        <f t="shared" si="9"/>
        <v>#REF!</v>
      </c>
    </row>
    <row r="39" spans="1:28" ht="18" customHeight="1">
      <c r="A39" s="262" t="e">
        <f>XXX4!B71</f>
        <v>#REF!</v>
      </c>
      <c r="B39" s="262" t="e">
        <f>XXX4!B72</f>
        <v>#REF!</v>
      </c>
      <c r="C39" s="274"/>
      <c r="D39" s="264" t="e">
        <f>+XXX4!D71</f>
        <v>#REF!</v>
      </c>
      <c r="E39" s="265" t="e">
        <f t="shared" si="0"/>
        <v>#REF!</v>
      </c>
      <c r="F39" s="266"/>
      <c r="G39" s="267" t="e">
        <f>IF(A39="","",VLOOKUP(A39,[0]!LT,2))</f>
        <v>#REF!</v>
      </c>
      <c r="H39" s="218" t="e">
        <f>IF(A39="","",VLOOKUP(A39,[0]!LT,3))</f>
        <v>#REF!</v>
      </c>
      <c r="I39" s="268" t="e">
        <f>IF(A39="","",VLOOKUP(A39,[0]!LT,5))</f>
        <v>#REF!</v>
      </c>
      <c r="J39" s="275"/>
      <c r="K39" s="267" t="e">
        <f>IF(B39="","",VLOOKUP(B39,[0]!LT,2))</f>
        <v>#REF!</v>
      </c>
      <c r="L39" s="218" t="e">
        <f>IF(B39="","",VLOOKUP(B39,[0]!LT,3))</f>
        <v>#REF!</v>
      </c>
      <c r="M39" s="219" t="e">
        <f>IF(B39="","",VLOOKUP(B39,[0]!LT,5))</f>
        <v>#REF!</v>
      </c>
      <c r="N39" s="270" t="e">
        <f>IF(A39="","",VLOOKUP(A39,[0]!LT,4))</f>
        <v>#REF!</v>
      </c>
      <c r="O39" s="271" t="e">
        <f>IF(A39="","",VLOOKUP(A39,[0]!LT,8))</f>
        <v>#REF!</v>
      </c>
      <c r="P39" s="271" t="e">
        <f>IF(B39="","",VLOOKUP(B39,[0]!LT,8))</f>
        <v>#REF!</v>
      </c>
      <c r="Q39" s="272" t="e">
        <f t="array" ref="Q39">IF(I39:M39="","",SUM(I39+M39))</f>
        <v>#REF!</v>
      </c>
      <c r="R39" s="270" t="e">
        <f>IF(B39="","",VLOOKUP(B39,[0]!LT,4))</f>
        <v>#REF!</v>
      </c>
      <c r="S39" s="272" t="e">
        <f t="shared" si="1"/>
        <v>#REF!</v>
      </c>
      <c r="T39" s="273">
        <v>32</v>
      </c>
      <c r="U39" s="7" t="e">
        <f t="shared" si="2"/>
        <v>#REF!</v>
      </c>
      <c r="V39" s="13" t="e">
        <f t="shared" si="3"/>
        <v>#REF!</v>
      </c>
      <c r="W39" s="13" t="e">
        <f t="shared" si="4"/>
        <v>#REF!</v>
      </c>
      <c r="X39" s="13" t="e">
        <f t="shared" si="5"/>
        <v>#REF!</v>
      </c>
      <c r="Y39" s="7" t="e">
        <f t="shared" si="6"/>
        <v>#REF!</v>
      </c>
      <c r="Z39" s="13" t="e">
        <f t="shared" si="7"/>
        <v>#REF!</v>
      </c>
      <c r="AA39" s="13" t="e">
        <f t="shared" si="8"/>
        <v>#REF!</v>
      </c>
      <c r="AB39" s="13" t="e">
        <f t="shared" si="9"/>
        <v>#REF!</v>
      </c>
    </row>
    <row r="40" spans="1:28" ht="18" customHeight="1">
      <c r="A40" s="262" t="e">
        <f>XXX4!B73</f>
        <v>#REF!</v>
      </c>
      <c r="B40" s="262" t="e">
        <f>XXX4!B74</f>
        <v>#REF!</v>
      </c>
      <c r="C40" s="274"/>
      <c r="D40" s="264" t="e">
        <f>+XXX4!D73</f>
        <v>#REF!</v>
      </c>
      <c r="E40" s="265" t="e">
        <f t="shared" si="0"/>
        <v>#REF!</v>
      </c>
      <c r="F40" s="266"/>
      <c r="G40" s="267" t="e">
        <f>IF(A40="","",VLOOKUP(A40,[0]!LT,2))</f>
        <v>#REF!</v>
      </c>
      <c r="H40" s="218" t="e">
        <f>IF(A40="","",VLOOKUP(A40,[0]!LT,3))</f>
        <v>#REF!</v>
      </c>
      <c r="I40" s="268" t="e">
        <f>IF(A40="","",VLOOKUP(A40,[0]!LT,5))</f>
        <v>#REF!</v>
      </c>
      <c r="J40" s="275"/>
      <c r="K40" s="267" t="e">
        <f>IF(B40="","",VLOOKUP(B40,[0]!LT,2))</f>
        <v>#REF!</v>
      </c>
      <c r="L40" s="218" t="e">
        <f>IF(B40="","",VLOOKUP(B40,[0]!LT,3))</f>
        <v>#REF!</v>
      </c>
      <c r="M40" s="219" t="e">
        <f>IF(B40="","",VLOOKUP(B40,[0]!LT,5))</f>
        <v>#REF!</v>
      </c>
      <c r="N40" s="270" t="e">
        <f>IF(A40="","",VLOOKUP(A40,[0]!LT,4))</f>
        <v>#REF!</v>
      </c>
      <c r="O40" s="271" t="e">
        <f>IF(A40="","",VLOOKUP(A40,[0]!LT,8))</f>
        <v>#REF!</v>
      </c>
      <c r="P40" s="271" t="e">
        <f>IF(B40="","",VLOOKUP(B40,[0]!LT,8))</f>
        <v>#REF!</v>
      </c>
      <c r="Q40" s="272" t="e">
        <f t="array" ref="Q40">IF(I40:M40="","",SUM(I40+M40))</f>
        <v>#REF!</v>
      </c>
      <c r="R40" s="270" t="e">
        <f>IF(B40="","",VLOOKUP(B40,[0]!LT,4))</f>
        <v>#REF!</v>
      </c>
      <c r="S40" s="272" t="e">
        <f t="shared" si="1"/>
        <v>#REF!</v>
      </c>
      <c r="T40" s="273">
        <v>33</v>
      </c>
      <c r="U40" s="7" t="e">
        <f t="shared" si="2"/>
        <v>#REF!</v>
      </c>
      <c r="V40" s="13" t="e">
        <f t="shared" si="3"/>
        <v>#REF!</v>
      </c>
      <c r="W40" s="13" t="e">
        <f t="shared" si="4"/>
        <v>#REF!</v>
      </c>
      <c r="X40" s="13" t="e">
        <f t="shared" si="5"/>
        <v>#REF!</v>
      </c>
      <c r="Y40" s="7" t="e">
        <f t="shared" si="6"/>
        <v>#REF!</v>
      </c>
      <c r="Z40" s="13" t="e">
        <f t="shared" si="7"/>
        <v>#REF!</v>
      </c>
      <c r="AA40" s="13" t="e">
        <f t="shared" si="8"/>
        <v>#REF!</v>
      </c>
      <c r="AB40" s="13" t="e">
        <f t="shared" si="9"/>
        <v>#REF!</v>
      </c>
    </row>
    <row r="41" spans="1:28" ht="18" customHeight="1">
      <c r="A41" s="262" t="e">
        <f>XXX4!B75</f>
        <v>#REF!</v>
      </c>
      <c r="B41" s="262" t="e">
        <f>XXX4!B76</f>
        <v>#REF!</v>
      </c>
      <c r="C41" s="274"/>
      <c r="D41" s="264" t="e">
        <f>+XXX4!D75</f>
        <v>#REF!</v>
      </c>
      <c r="E41" s="265" t="e">
        <f t="shared" si="0"/>
        <v>#REF!</v>
      </c>
      <c r="F41" s="266"/>
      <c r="G41" s="267" t="e">
        <f>IF(A41="","",VLOOKUP(A41,[0]!LT,2))</f>
        <v>#REF!</v>
      </c>
      <c r="H41" s="218" t="e">
        <f>IF(A41="","",VLOOKUP(A41,[0]!LT,3))</f>
        <v>#REF!</v>
      </c>
      <c r="I41" s="268" t="e">
        <f>IF(A41="","",VLOOKUP(A41,[0]!LT,5))</f>
        <v>#REF!</v>
      </c>
      <c r="J41" s="275"/>
      <c r="K41" s="267" t="e">
        <f>IF(B41="","",VLOOKUP(B41,[0]!LT,2))</f>
        <v>#REF!</v>
      </c>
      <c r="L41" s="218" t="e">
        <f>IF(B41="","",VLOOKUP(B41,[0]!LT,3))</f>
        <v>#REF!</v>
      </c>
      <c r="M41" s="219" t="e">
        <f>IF(B41="","",VLOOKUP(B41,[0]!LT,5))</f>
        <v>#REF!</v>
      </c>
      <c r="N41" s="270" t="e">
        <f>IF(A41="","",VLOOKUP(A41,[0]!LT,4))</f>
        <v>#REF!</v>
      </c>
      <c r="O41" s="271" t="e">
        <f>IF(A41="","",VLOOKUP(A41,[0]!LT,8))</f>
        <v>#REF!</v>
      </c>
      <c r="P41" s="271" t="e">
        <f>IF(B41="","",VLOOKUP(B41,[0]!LT,8))</f>
        <v>#REF!</v>
      </c>
      <c r="Q41" s="272" t="e">
        <f t="array" ref="Q41">IF(I41:M41="","",SUM(I41+M41))</f>
        <v>#REF!</v>
      </c>
      <c r="R41" s="270" t="e">
        <f>IF(B41="","",VLOOKUP(B41,[0]!LT,4))</f>
        <v>#REF!</v>
      </c>
      <c r="S41" s="272" t="e">
        <f t="shared" si="1"/>
        <v>#REF!</v>
      </c>
      <c r="T41" s="273">
        <v>34</v>
      </c>
      <c r="U41" s="7" t="e">
        <f t="shared" si="2"/>
        <v>#REF!</v>
      </c>
      <c r="V41" s="13" t="e">
        <f t="shared" si="3"/>
        <v>#REF!</v>
      </c>
      <c r="W41" s="13" t="e">
        <f t="shared" si="4"/>
        <v>#REF!</v>
      </c>
      <c r="X41" s="13" t="e">
        <f t="shared" si="5"/>
        <v>#REF!</v>
      </c>
      <c r="Y41" s="7" t="e">
        <f t="shared" si="6"/>
        <v>#REF!</v>
      </c>
      <c r="Z41" s="13" t="e">
        <f t="shared" si="7"/>
        <v>#REF!</v>
      </c>
      <c r="AA41" s="13" t="e">
        <f t="shared" si="8"/>
        <v>#REF!</v>
      </c>
      <c r="AB41" s="13" t="e">
        <f t="shared" si="9"/>
        <v>#REF!</v>
      </c>
    </row>
    <row r="42" spans="1:28" ht="18" customHeight="1">
      <c r="A42" s="262" t="e">
        <f>XXX4!B77</f>
        <v>#REF!</v>
      </c>
      <c r="B42" s="262" t="e">
        <f>XXX4!B78</f>
        <v>#REF!</v>
      </c>
      <c r="C42" s="274"/>
      <c r="D42" s="264" t="e">
        <f>+XXX4!D77</f>
        <v>#REF!</v>
      </c>
      <c r="E42" s="265" t="e">
        <f t="shared" si="0"/>
        <v>#REF!</v>
      </c>
      <c r="F42" s="266"/>
      <c r="G42" s="267" t="e">
        <f>IF(A42="","",VLOOKUP(A42,[0]!LT,2))</f>
        <v>#REF!</v>
      </c>
      <c r="H42" s="218" t="e">
        <f>IF(A42="","",VLOOKUP(A42,[0]!LT,3))</f>
        <v>#REF!</v>
      </c>
      <c r="I42" s="268" t="e">
        <f>IF(A42="","",VLOOKUP(A42,[0]!LT,5))</f>
        <v>#REF!</v>
      </c>
      <c r="J42" s="275"/>
      <c r="K42" s="267" t="e">
        <f>IF(B42="","",VLOOKUP(B42,[0]!LT,2))</f>
        <v>#REF!</v>
      </c>
      <c r="L42" s="218" t="e">
        <f>IF(B42="","",VLOOKUP(B42,[0]!LT,3))</f>
        <v>#REF!</v>
      </c>
      <c r="M42" s="219" t="e">
        <f>IF(B42="","",VLOOKUP(B42,[0]!LT,5))</f>
        <v>#REF!</v>
      </c>
      <c r="N42" s="270" t="e">
        <f>IF(A42="","",VLOOKUP(A42,[0]!LT,4))</f>
        <v>#REF!</v>
      </c>
      <c r="O42" s="271" t="e">
        <f>IF(A42="","",VLOOKUP(A42,[0]!LT,8))</f>
        <v>#REF!</v>
      </c>
      <c r="P42" s="271" t="e">
        <f>IF(B42="","",VLOOKUP(B42,[0]!LT,8))</f>
        <v>#REF!</v>
      </c>
      <c r="Q42" s="272" t="e">
        <f t="array" ref="Q42">IF(I42:M42="","",SUM(I42+M42))</f>
        <v>#REF!</v>
      </c>
      <c r="R42" s="270" t="e">
        <f>IF(B42="","",VLOOKUP(B42,[0]!LT,4))</f>
        <v>#REF!</v>
      </c>
      <c r="S42" s="272" t="e">
        <f t="shared" si="1"/>
        <v>#REF!</v>
      </c>
      <c r="T42" s="273">
        <v>35</v>
      </c>
      <c r="U42" s="7" t="e">
        <f t="shared" si="2"/>
        <v>#REF!</v>
      </c>
      <c r="V42" s="13" t="e">
        <f t="shared" si="3"/>
        <v>#REF!</v>
      </c>
      <c r="W42" s="13" t="e">
        <f t="shared" si="4"/>
        <v>#REF!</v>
      </c>
      <c r="X42" s="13" t="e">
        <f t="shared" si="5"/>
        <v>#REF!</v>
      </c>
      <c r="Y42" s="7" t="e">
        <f t="shared" si="6"/>
        <v>#REF!</v>
      </c>
      <c r="Z42" s="13" t="e">
        <f t="shared" si="7"/>
        <v>#REF!</v>
      </c>
      <c r="AA42" s="13" t="e">
        <f t="shared" si="8"/>
        <v>#REF!</v>
      </c>
      <c r="AB42" s="13" t="e">
        <f t="shared" si="9"/>
        <v>#REF!</v>
      </c>
    </row>
    <row r="43" spans="1:28" ht="18" customHeight="1">
      <c r="A43" s="262" t="e">
        <f>XXX4!B79</f>
        <v>#REF!</v>
      </c>
      <c r="B43" s="262" t="e">
        <f>XXX4!B80</f>
        <v>#REF!</v>
      </c>
      <c r="C43" s="274"/>
      <c r="D43" s="264" t="e">
        <f>+XXX4!D79</f>
        <v>#REF!</v>
      </c>
      <c r="E43" s="265" t="e">
        <f t="shared" si="0"/>
        <v>#REF!</v>
      </c>
      <c r="F43" s="266"/>
      <c r="G43" s="267" t="e">
        <f>IF(A43="","",VLOOKUP(A43,[0]!LT,2))</f>
        <v>#REF!</v>
      </c>
      <c r="H43" s="218" t="e">
        <f>IF(A43="","",VLOOKUP(A43,[0]!LT,3))</f>
        <v>#REF!</v>
      </c>
      <c r="I43" s="268" t="e">
        <f>IF(A43="","",VLOOKUP(A43,[0]!LT,5))</f>
        <v>#REF!</v>
      </c>
      <c r="J43" s="275"/>
      <c r="K43" s="267" t="e">
        <f>IF(B43="","",VLOOKUP(B43,[0]!LT,2))</f>
        <v>#REF!</v>
      </c>
      <c r="L43" s="218" t="e">
        <f>IF(B43="","",VLOOKUP(B43,[0]!LT,3))</f>
        <v>#REF!</v>
      </c>
      <c r="M43" s="219" t="e">
        <f>IF(B43="","",VLOOKUP(B43,[0]!LT,5))</f>
        <v>#REF!</v>
      </c>
      <c r="N43" s="270" t="e">
        <f>IF(A43="","",VLOOKUP(A43,[0]!LT,4))</f>
        <v>#REF!</v>
      </c>
      <c r="O43" s="271" t="e">
        <f>IF(A43="","",VLOOKUP(A43,[0]!LT,8))</f>
        <v>#REF!</v>
      </c>
      <c r="P43" s="271" t="e">
        <f>IF(B43="","",VLOOKUP(B43,[0]!LT,8))</f>
        <v>#REF!</v>
      </c>
      <c r="Q43" s="272" t="e">
        <f t="array" ref="Q43">IF(I43:M43="","",SUM(I43+M43))</f>
        <v>#REF!</v>
      </c>
      <c r="R43" s="270" t="e">
        <f>IF(B43="","",VLOOKUP(B43,[0]!LT,4))</f>
        <v>#REF!</v>
      </c>
      <c r="S43" s="272" t="e">
        <f t="shared" si="1"/>
        <v>#REF!</v>
      </c>
      <c r="T43" s="273">
        <v>36</v>
      </c>
      <c r="U43" s="7" t="e">
        <f t="shared" si="2"/>
        <v>#REF!</v>
      </c>
      <c r="V43" s="13" t="e">
        <f t="shared" si="3"/>
        <v>#REF!</v>
      </c>
      <c r="W43" s="13" t="e">
        <f t="shared" si="4"/>
        <v>#REF!</v>
      </c>
      <c r="X43" s="13" t="e">
        <f t="shared" si="5"/>
        <v>#REF!</v>
      </c>
      <c r="Y43" s="7" t="e">
        <f t="shared" si="6"/>
        <v>#REF!</v>
      </c>
      <c r="Z43" s="13" t="e">
        <f t="shared" si="7"/>
        <v>#REF!</v>
      </c>
      <c r="AA43" s="13" t="e">
        <f t="shared" si="8"/>
        <v>#REF!</v>
      </c>
      <c r="AB43" s="13" t="e">
        <f t="shared" si="9"/>
        <v>#REF!</v>
      </c>
    </row>
    <row r="44" spans="1:28" ht="18" customHeight="1">
      <c r="A44" s="262" t="e">
        <f>XXX4!B81</f>
        <v>#REF!</v>
      </c>
      <c r="B44" s="262" t="e">
        <f>XXX4!B82</f>
        <v>#REF!</v>
      </c>
      <c r="C44" s="274"/>
      <c r="D44" s="264" t="e">
        <f>+XXX4!D81</f>
        <v>#REF!</v>
      </c>
      <c r="E44" s="265" t="e">
        <f t="shared" si="0"/>
        <v>#REF!</v>
      </c>
      <c r="F44" s="266"/>
      <c r="G44" s="267" t="e">
        <f>IF(A44="","",VLOOKUP(A44,[0]!LT,2))</f>
        <v>#REF!</v>
      </c>
      <c r="H44" s="218" t="e">
        <f>IF(A44="","",VLOOKUP(A44,[0]!LT,3))</f>
        <v>#REF!</v>
      </c>
      <c r="I44" s="268" t="e">
        <f>IF(A44="","",VLOOKUP(A44,[0]!LT,5))</f>
        <v>#REF!</v>
      </c>
      <c r="J44" s="275"/>
      <c r="K44" s="267" t="e">
        <f>IF(B44="","",VLOOKUP(B44,[0]!LT,2))</f>
        <v>#REF!</v>
      </c>
      <c r="L44" s="218" t="e">
        <f>IF(B44="","",VLOOKUP(B44,[0]!LT,3))</f>
        <v>#REF!</v>
      </c>
      <c r="M44" s="219" t="e">
        <f>IF(B44="","",VLOOKUP(B44,[0]!LT,5))</f>
        <v>#REF!</v>
      </c>
      <c r="N44" s="270" t="e">
        <f>IF(A44="","",VLOOKUP(A44,[0]!LT,4))</f>
        <v>#REF!</v>
      </c>
      <c r="O44" s="271" t="e">
        <f>IF(A44="","",VLOOKUP(A44,[0]!LT,8))</f>
        <v>#REF!</v>
      </c>
      <c r="P44" s="271" t="e">
        <f>IF(B44="","",VLOOKUP(B44,[0]!LT,8))</f>
        <v>#REF!</v>
      </c>
      <c r="Q44" s="272" t="e">
        <f t="array" ref="Q44">IF(I44:M44="","",SUM(I44+M44))</f>
        <v>#REF!</v>
      </c>
      <c r="R44" s="270" t="e">
        <f>IF(B44="","",VLOOKUP(B44,[0]!LT,4))</f>
        <v>#REF!</v>
      </c>
      <c r="S44" s="272" t="e">
        <f t="shared" si="1"/>
        <v>#REF!</v>
      </c>
      <c r="T44" s="273">
        <v>37</v>
      </c>
      <c r="U44" s="7" t="e">
        <f t="shared" si="2"/>
        <v>#REF!</v>
      </c>
      <c r="V44" s="13" t="e">
        <f t="shared" si="3"/>
        <v>#REF!</v>
      </c>
      <c r="W44" s="13" t="e">
        <f t="shared" si="4"/>
        <v>#REF!</v>
      </c>
      <c r="X44" s="13" t="e">
        <f t="shared" si="5"/>
        <v>#REF!</v>
      </c>
      <c r="Y44" s="7" t="e">
        <f t="shared" si="6"/>
        <v>#REF!</v>
      </c>
      <c r="Z44" s="13" t="e">
        <f t="shared" si="7"/>
        <v>#REF!</v>
      </c>
      <c r="AA44" s="13" t="e">
        <f t="shared" si="8"/>
        <v>#REF!</v>
      </c>
      <c r="AB44" s="13" t="e">
        <f t="shared" si="9"/>
        <v>#REF!</v>
      </c>
    </row>
    <row r="45" spans="1:28" ht="18" customHeight="1">
      <c r="A45" s="262" t="e">
        <f>XXX4!B83</f>
        <v>#REF!</v>
      </c>
      <c r="B45" s="262" t="e">
        <f>XXX4!B84</f>
        <v>#REF!</v>
      </c>
      <c r="C45" s="274"/>
      <c r="D45" s="264" t="e">
        <f>+XXX4!D83</f>
        <v>#REF!</v>
      </c>
      <c r="E45" s="265" t="e">
        <f t="shared" si="0"/>
        <v>#REF!</v>
      </c>
      <c r="F45" s="266"/>
      <c r="G45" s="267" t="e">
        <f>IF(A45="","",VLOOKUP(A45,[0]!LT,2))</f>
        <v>#REF!</v>
      </c>
      <c r="H45" s="218" t="e">
        <f>IF(A45="","",VLOOKUP(A45,[0]!LT,3))</f>
        <v>#REF!</v>
      </c>
      <c r="I45" s="268" t="e">
        <f>IF(A45="","",VLOOKUP(A45,[0]!LT,5))</f>
        <v>#REF!</v>
      </c>
      <c r="J45" s="275"/>
      <c r="K45" s="267" t="e">
        <f>IF(B45="","",VLOOKUP(B45,[0]!LT,2))</f>
        <v>#REF!</v>
      </c>
      <c r="L45" s="218" t="e">
        <f>IF(B45="","",VLOOKUP(B45,[0]!LT,3))</f>
        <v>#REF!</v>
      </c>
      <c r="M45" s="219" t="e">
        <f>IF(B45="","",VLOOKUP(B45,[0]!LT,5))</f>
        <v>#REF!</v>
      </c>
      <c r="N45" s="270" t="e">
        <f>IF(A45="","",VLOOKUP(A45,[0]!LT,4))</f>
        <v>#REF!</v>
      </c>
      <c r="O45" s="271" t="e">
        <f>IF(A45="","",VLOOKUP(A45,[0]!LT,8))</f>
        <v>#REF!</v>
      </c>
      <c r="P45" s="271" t="e">
        <f>IF(B45="","",VLOOKUP(B45,[0]!LT,8))</f>
        <v>#REF!</v>
      </c>
      <c r="Q45" s="272" t="e">
        <f t="array" ref="Q45">IF(I45:M45="","",SUM(I45+M45))</f>
        <v>#REF!</v>
      </c>
      <c r="R45" s="270" t="e">
        <f>IF(B45="","",VLOOKUP(B45,[0]!LT,4))</f>
        <v>#REF!</v>
      </c>
      <c r="S45" s="272" t="e">
        <f t="shared" si="1"/>
        <v>#REF!</v>
      </c>
      <c r="T45" s="273">
        <v>38</v>
      </c>
      <c r="U45" s="7" t="e">
        <f t="shared" si="2"/>
        <v>#REF!</v>
      </c>
      <c r="V45" s="13" t="e">
        <f t="shared" si="3"/>
        <v>#REF!</v>
      </c>
      <c r="W45" s="13" t="e">
        <f t="shared" si="4"/>
        <v>#REF!</v>
      </c>
      <c r="X45" s="13" t="e">
        <f t="shared" si="5"/>
        <v>#REF!</v>
      </c>
      <c r="Y45" s="7" t="e">
        <f t="shared" si="6"/>
        <v>#REF!</v>
      </c>
      <c r="Z45" s="13" t="e">
        <f t="shared" si="7"/>
        <v>#REF!</v>
      </c>
      <c r="AA45" s="13" t="e">
        <f t="shared" si="8"/>
        <v>#REF!</v>
      </c>
      <c r="AB45" s="13" t="e">
        <f t="shared" si="9"/>
        <v>#REF!</v>
      </c>
    </row>
    <row r="46" spans="1:28" ht="18" customHeight="1">
      <c r="A46" s="262" t="e">
        <f>XXX4!B85</f>
        <v>#REF!</v>
      </c>
      <c r="B46" s="262" t="e">
        <f>XXX4!B86</f>
        <v>#REF!</v>
      </c>
      <c r="C46" s="274"/>
      <c r="D46" s="264" t="e">
        <f>+XXX4!D85</f>
        <v>#REF!</v>
      </c>
      <c r="E46" s="265" t="e">
        <f t="shared" si="0"/>
        <v>#REF!</v>
      </c>
      <c r="F46" s="266"/>
      <c r="G46" s="267" t="e">
        <f>IF(A46="","",VLOOKUP(A46,[0]!LT,2))</f>
        <v>#REF!</v>
      </c>
      <c r="H46" s="218" t="e">
        <f>IF(A46="","",VLOOKUP(A46,[0]!LT,3))</f>
        <v>#REF!</v>
      </c>
      <c r="I46" s="268" t="e">
        <f>IF(A46="","",VLOOKUP(A46,[0]!LT,5))</f>
        <v>#REF!</v>
      </c>
      <c r="J46" s="275"/>
      <c r="K46" s="267" t="e">
        <f>IF(B46="","",VLOOKUP(B46,[0]!LT,2))</f>
        <v>#REF!</v>
      </c>
      <c r="L46" s="218" t="e">
        <f>IF(B46="","",VLOOKUP(B46,[0]!LT,3))</f>
        <v>#REF!</v>
      </c>
      <c r="M46" s="219" t="e">
        <f>IF(B46="","",VLOOKUP(B46,[0]!LT,5))</f>
        <v>#REF!</v>
      </c>
      <c r="N46" s="270" t="e">
        <f>IF(A46="","",VLOOKUP(A46,[0]!LT,4))</f>
        <v>#REF!</v>
      </c>
      <c r="O46" s="271" t="e">
        <f>IF(A46="","",VLOOKUP(A46,[0]!LT,8))</f>
        <v>#REF!</v>
      </c>
      <c r="P46" s="271" t="e">
        <f>IF(B46="","",VLOOKUP(B46,[0]!LT,8))</f>
        <v>#REF!</v>
      </c>
      <c r="Q46" s="272" t="e">
        <f t="array" ref="Q46">IF(I46:M46="","",SUM(I46+M46))</f>
        <v>#REF!</v>
      </c>
      <c r="R46" s="270" t="e">
        <f>IF(B46="","",VLOOKUP(B46,[0]!LT,4))</f>
        <v>#REF!</v>
      </c>
      <c r="S46" s="272" t="e">
        <f t="shared" si="1"/>
        <v>#REF!</v>
      </c>
      <c r="T46" s="273">
        <v>39</v>
      </c>
      <c r="U46" s="7" t="e">
        <f t="shared" si="2"/>
        <v>#REF!</v>
      </c>
      <c r="V46" s="13" t="e">
        <f t="shared" si="3"/>
        <v>#REF!</v>
      </c>
      <c r="W46" s="13" t="e">
        <f t="shared" si="4"/>
        <v>#REF!</v>
      </c>
      <c r="X46" s="13" t="e">
        <f t="shared" si="5"/>
        <v>#REF!</v>
      </c>
      <c r="Y46" s="7" t="e">
        <f t="shared" si="6"/>
        <v>#REF!</v>
      </c>
      <c r="Z46" s="13" t="e">
        <f t="shared" si="7"/>
        <v>#REF!</v>
      </c>
      <c r="AA46" s="13" t="e">
        <f t="shared" si="8"/>
        <v>#REF!</v>
      </c>
      <c r="AB46" s="13" t="e">
        <f t="shared" si="9"/>
        <v>#REF!</v>
      </c>
    </row>
    <row r="47" spans="1:28" ht="18" customHeight="1">
      <c r="A47" s="262" t="e">
        <f>XXX4!B87</f>
        <v>#REF!</v>
      </c>
      <c r="B47" s="262" t="e">
        <f>XXX4!B88</f>
        <v>#REF!</v>
      </c>
      <c r="C47" s="274"/>
      <c r="D47" s="264" t="e">
        <f>+XXX4!D87</f>
        <v>#REF!</v>
      </c>
      <c r="E47" s="265" t="e">
        <f t="shared" si="0"/>
        <v>#REF!</v>
      </c>
      <c r="F47" s="266"/>
      <c r="G47" s="267" t="e">
        <f>IF(A47="","",VLOOKUP(A47,[0]!LT,2))</f>
        <v>#REF!</v>
      </c>
      <c r="H47" s="218" t="e">
        <f>IF(A47="","",VLOOKUP(A47,[0]!LT,3))</f>
        <v>#REF!</v>
      </c>
      <c r="I47" s="268" t="e">
        <f>IF(A47="","",VLOOKUP(A47,[0]!LT,5))</f>
        <v>#REF!</v>
      </c>
      <c r="J47" s="275"/>
      <c r="K47" s="267" t="e">
        <f>IF(B47="","",VLOOKUP(B47,[0]!LT,2))</f>
        <v>#REF!</v>
      </c>
      <c r="L47" s="218" t="e">
        <f>IF(B47="","",VLOOKUP(B47,[0]!LT,3))</f>
        <v>#REF!</v>
      </c>
      <c r="M47" s="219" t="e">
        <f>IF(B47="","",VLOOKUP(B47,[0]!LT,5))</f>
        <v>#REF!</v>
      </c>
      <c r="N47" s="270" t="e">
        <f>IF(A47="","",VLOOKUP(A47,[0]!LT,4))</f>
        <v>#REF!</v>
      </c>
      <c r="O47" s="271" t="e">
        <f>IF(A47="","",VLOOKUP(A47,[0]!LT,8))</f>
        <v>#REF!</v>
      </c>
      <c r="P47" s="271" t="e">
        <f>IF(B47="","",VLOOKUP(B47,[0]!LT,8))</f>
        <v>#REF!</v>
      </c>
      <c r="Q47" s="272" t="e">
        <f t="array" ref="Q47">IF(I47:M47="","",SUM(I47+M47))</f>
        <v>#REF!</v>
      </c>
      <c r="R47" s="270" t="e">
        <f>IF(B47="","",VLOOKUP(B47,[0]!LT,4))</f>
        <v>#REF!</v>
      </c>
      <c r="S47" s="272" t="e">
        <f t="shared" si="1"/>
        <v>#REF!</v>
      </c>
      <c r="T47" s="273">
        <v>40</v>
      </c>
      <c r="U47" s="7" t="e">
        <f t="shared" si="2"/>
        <v>#REF!</v>
      </c>
      <c r="V47" s="13" t="e">
        <f t="shared" si="3"/>
        <v>#REF!</v>
      </c>
      <c r="W47" s="13" t="e">
        <f t="shared" si="4"/>
        <v>#REF!</v>
      </c>
      <c r="X47" s="13" t="e">
        <f t="shared" si="5"/>
        <v>#REF!</v>
      </c>
      <c r="Y47" s="7" t="e">
        <f t="shared" si="6"/>
        <v>#REF!</v>
      </c>
      <c r="Z47" s="13" t="e">
        <f t="shared" si="7"/>
        <v>#REF!</v>
      </c>
      <c r="AA47" s="13" t="e">
        <f t="shared" si="8"/>
        <v>#REF!</v>
      </c>
      <c r="AB47" s="13" t="e">
        <f t="shared" si="9"/>
        <v>#REF!</v>
      </c>
    </row>
    <row r="48" spans="1:28" ht="18" customHeight="1">
      <c r="A48" s="262" t="e">
        <f>XXX4!B89</f>
        <v>#REF!</v>
      </c>
      <c r="B48" s="262" t="e">
        <f>XXX4!B90</f>
        <v>#REF!</v>
      </c>
      <c r="C48" s="277"/>
      <c r="D48" s="264" t="e">
        <f>+XXX4!D89</f>
        <v>#REF!</v>
      </c>
      <c r="E48" s="265" t="e">
        <f t="shared" si="0"/>
        <v>#REF!</v>
      </c>
      <c r="F48" s="266"/>
      <c r="G48" s="267" t="e">
        <f>IF(A48="","",VLOOKUP(A48,[0]!LT,2))</f>
        <v>#REF!</v>
      </c>
      <c r="H48" s="218" t="e">
        <f>IF(A48="","",VLOOKUP(A48,[0]!LT,3))</f>
        <v>#REF!</v>
      </c>
      <c r="I48" s="268" t="e">
        <f>IF(A48="","",VLOOKUP(A48,[0]!LT,5))</f>
        <v>#REF!</v>
      </c>
      <c r="J48" s="278"/>
      <c r="K48" s="267" t="e">
        <f>IF(B48="","",VLOOKUP(B48,[0]!LT,2))</f>
        <v>#REF!</v>
      </c>
      <c r="L48" s="218" t="e">
        <f>IF(B48="","",VLOOKUP(B48,[0]!LT,3))</f>
        <v>#REF!</v>
      </c>
      <c r="M48" s="219" t="e">
        <f>IF(B48="","",VLOOKUP(B48,[0]!LT,5))</f>
        <v>#REF!</v>
      </c>
      <c r="N48" s="270" t="e">
        <f>IF(A48="","",VLOOKUP(A48,[0]!LT,4))</f>
        <v>#REF!</v>
      </c>
      <c r="O48" s="271" t="e">
        <f>IF(A28="","",VLOOKUP(A28,[0]!LT,8))</f>
        <v>#REF!</v>
      </c>
      <c r="P48" s="271" t="e">
        <f>IF(B48="","",VLOOKUP(B48,[0]!LT,8))</f>
        <v>#REF!</v>
      </c>
      <c r="Q48" s="272" t="e">
        <f t="array" ref="Q48">IF(I48:M48="","",SUM(I48+M48))</f>
        <v>#REF!</v>
      </c>
      <c r="R48" s="270" t="e">
        <f>IF(B48="","",VLOOKUP(B48,[0]!LT,4))</f>
        <v>#REF!</v>
      </c>
      <c r="S48" s="272" t="e">
        <f t="shared" si="1"/>
        <v>#REF!</v>
      </c>
      <c r="T48" s="273">
        <v>41</v>
      </c>
      <c r="U48" s="7" t="e">
        <f t="shared" si="2"/>
        <v>#REF!</v>
      </c>
      <c r="V48" s="13" t="e">
        <f t="shared" si="3"/>
        <v>#REF!</v>
      </c>
      <c r="W48" s="13" t="e">
        <f t="shared" si="4"/>
        <v>#REF!</v>
      </c>
      <c r="X48" s="13" t="e">
        <f t="shared" si="5"/>
        <v>#REF!</v>
      </c>
      <c r="Y48" s="7" t="e">
        <f t="shared" si="6"/>
        <v>#REF!</v>
      </c>
      <c r="Z48" s="13" t="e">
        <f t="shared" si="7"/>
        <v>#REF!</v>
      </c>
      <c r="AA48" s="13" t="e">
        <f t="shared" si="8"/>
        <v>#REF!</v>
      </c>
      <c r="AB48" s="13" t="e">
        <f t="shared" si="9"/>
        <v>#REF!</v>
      </c>
    </row>
    <row r="49" spans="3:25" ht="19.5" customHeight="1">
      <c r="F49" s="589" t="e">
        <f>+XXX1!P27</f>
        <v>#REF!</v>
      </c>
      <c r="G49" s="625" t="s">
        <v>187</v>
      </c>
      <c r="H49" s="625"/>
      <c r="T49" s="247"/>
    </row>
    <row r="50" spans="3:25" ht="19.5" customHeight="1">
      <c r="F50" s="589"/>
      <c r="G50" s="279" t="s">
        <v>199</v>
      </c>
      <c r="H50" s="239"/>
      <c r="K50" s="280" t="s">
        <v>200</v>
      </c>
      <c r="L50" s="281" t="e">
        <f>#REF!</f>
        <v>#REF!</v>
      </c>
      <c r="M50" s="282"/>
      <c r="N50" s="282"/>
    </row>
    <row r="51" spans="3:25" ht="25.5" customHeight="1">
      <c r="F51" s="283" t="e">
        <f>XXX1!T27</f>
        <v>#REF!</v>
      </c>
      <c r="G51" s="284" t="s">
        <v>201</v>
      </c>
      <c r="H51" s="239"/>
    </row>
    <row r="52" spans="3:25" ht="18">
      <c r="C52" s="622" t="s">
        <v>202</v>
      </c>
      <c r="D52" s="622"/>
      <c r="E52" s="622"/>
      <c r="F52" s="622"/>
      <c r="G52" s="622"/>
      <c r="H52" s="622"/>
      <c r="I52" s="622"/>
      <c r="J52" s="622"/>
      <c r="K52" s="622"/>
      <c r="L52" s="622"/>
      <c r="M52" s="622"/>
      <c r="N52" s="622"/>
      <c r="O52" s="1"/>
      <c r="P52" s="1"/>
      <c r="Q52" s="1"/>
      <c r="R52" s="1"/>
      <c r="S52" s="1"/>
      <c r="T52" s="1"/>
      <c r="U52" s="7"/>
      <c r="V52" s="1"/>
      <c r="W52" s="1"/>
    </row>
    <row r="53" spans="3:25" s="168" customFormat="1">
      <c r="U53" s="285"/>
      <c r="Y53" s="285"/>
    </row>
  </sheetData>
  <sheetProtection password="E3BB" sheet="1" objects="1" scenarios="1"/>
  <mergeCells count="19">
    <mergeCell ref="D1:N1"/>
    <mergeCell ref="S1:W1"/>
    <mergeCell ref="D2:N2"/>
    <mergeCell ref="S2:W2"/>
    <mergeCell ref="D3:N3"/>
    <mergeCell ref="S3:W3"/>
    <mergeCell ref="D4:N4"/>
    <mergeCell ref="S4:W4"/>
    <mergeCell ref="C5:N5"/>
    <mergeCell ref="O5:P7"/>
    <mergeCell ref="R5:R7"/>
    <mergeCell ref="S5:S7"/>
    <mergeCell ref="C52:N52"/>
    <mergeCell ref="A6:B6"/>
    <mergeCell ref="G6:I6"/>
    <mergeCell ref="K6:M6"/>
    <mergeCell ref="N6:N7"/>
    <mergeCell ref="F49:F50"/>
    <mergeCell ref="G49:H49"/>
  </mergeCells>
  <printOptions horizontalCentered="1" verticalCentered="1"/>
  <pageMargins left="0.39374999999999999" right="0.39374999999999999" top="0.39374999999999999" bottom="0.39374999999999999" header="0.51180555555555496" footer="0.51180555555555496"/>
  <pageSetup paperSize="9" scale="47" firstPageNumber="0" orientation="portrait" horizontalDpi="300" verticalDpi="300" r:id="rId1"/>
  <headerFooter>
    <oddFooter>&amp;R&amp;D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C50"/>
  <sheetViews>
    <sheetView view="pageBreakPreview" topLeftCell="A38" zoomScale="80" zoomScaleNormal="75" zoomScalePageLayoutView="80" workbookViewId="0">
      <selection activeCell="J47" sqref="J47"/>
    </sheetView>
  </sheetViews>
  <sheetFormatPr baseColWidth="10" defaultColWidth="9.140625" defaultRowHeight="15"/>
  <cols>
    <col min="1" max="1" width="18.7109375" style="286" customWidth="1"/>
    <col min="2" max="1025" width="18.7109375" customWidth="1"/>
  </cols>
  <sheetData>
    <row r="1" spans="1:55" ht="30">
      <c r="B1" s="630">
        <v>1</v>
      </c>
      <c r="C1" s="630"/>
      <c r="D1" s="630"/>
      <c r="E1" s="630"/>
      <c r="F1" s="630"/>
      <c r="G1" s="287">
        <v>3</v>
      </c>
      <c r="H1" s="630">
        <v>2</v>
      </c>
      <c r="I1" s="630"/>
      <c r="J1" s="630"/>
      <c r="K1" s="630"/>
      <c r="L1" s="630"/>
      <c r="M1" s="630"/>
      <c r="O1" s="288" t="s">
        <v>63</v>
      </c>
      <c r="P1" s="288" t="s">
        <v>68</v>
      </c>
      <c r="Q1" s="288" t="s">
        <v>70</v>
      </c>
      <c r="R1" s="288" t="s">
        <v>72</v>
      </c>
      <c r="S1" s="288" t="s">
        <v>73</v>
      </c>
      <c r="T1" s="288" t="s">
        <v>74</v>
      </c>
      <c r="U1" s="288" t="s">
        <v>75</v>
      </c>
      <c r="V1" s="288" t="s">
        <v>79</v>
      </c>
      <c r="W1" s="288" t="s">
        <v>82</v>
      </c>
      <c r="X1" s="288" t="s">
        <v>84</v>
      </c>
      <c r="Y1" s="288" t="s">
        <v>85</v>
      </c>
      <c r="Z1" s="288" t="s">
        <v>86</v>
      </c>
      <c r="AA1" s="288" t="s">
        <v>87</v>
      </c>
      <c r="AB1" s="288" t="s">
        <v>89</v>
      </c>
      <c r="AC1" s="288" t="s">
        <v>90</v>
      </c>
      <c r="AD1" s="288" t="s">
        <v>91</v>
      </c>
      <c r="AE1" s="288" t="s">
        <v>93</v>
      </c>
      <c r="AF1" s="288" t="s">
        <v>96</v>
      </c>
      <c r="AG1" s="288" t="s">
        <v>99</v>
      </c>
      <c r="AH1" s="288" t="s">
        <v>100</v>
      </c>
      <c r="AI1" s="288" t="s">
        <v>104</v>
      </c>
      <c r="AJ1" s="288" t="s">
        <v>107</v>
      </c>
      <c r="AK1" s="288" t="s">
        <v>109</v>
      </c>
      <c r="AL1" s="288" t="s">
        <v>98</v>
      </c>
      <c r="AM1" s="288" t="s">
        <v>114</v>
      </c>
      <c r="AN1" s="288" t="s">
        <v>116</v>
      </c>
      <c r="AO1" s="288" t="s">
        <v>120</v>
      </c>
      <c r="AP1" s="288" t="s">
        <v>124</v>
      </c>
      <c r="BA1" s="639" t="s">
        <v>203</v>
      </c>
      <c r="BB1" s="639"/>
      <c r="BC1" s="639"/>
    </row>
    <row r="2" spans="1:55" ht="19.5">
      <c r="B2" s="640" t="s">
        <v>204</v>
      </c>
      <c r="C2" s="640"/>
      <c r="D2" s="640"/>
      <c r="E2" s="640"/>
      <c r="F2" s="640"/>
      <c r="G2" s="289" t="s">
        <v>205</v>
      </c>
      <c r="H2" s="290" t="s">
        <v>206</v>
      </c>
      <c r="I2" s="291" t="s">
        <v>207</v>
      </c>
      <c r="J2" s="292" t="s">
        <v>208</v>
      </c>
      <c r="K2" s="293" t="s">
        <v>135</v>
      </c>
      <c r="L2" s="294"/>
      <c r="M2" s="295"/>
      <c r="N2" s="296" t="s">
        <v>209</v>
      </c>
      <c r="P2" s="641"/>
      <c r="Q2" s="641"/>
      <c r="R2" s="7"/>
      <c r="T2" s="641"/>
      <c r="U2" s="641"/>
      <c r="V2" s="7"/>
      <c r="X2" s="641"/>
      <c r="Y2" s="641"/>
      <c r="AB2" s="641"/>
      <c r="AC2" s="641"/>
      <c r="BA2" s="297" t="s">
        <v>210</v>
      </c>
      <c r="BB2" s="298" t="s">
        <v>211</v>
      </c>
      <c r="BC2" s="299" t="s">
        <v>211</v>
      </c>
    </row>
    <row r="3" spans="1:55" ht="22.5">
      <c r="A3" s="300" t="s">
        <v>212</v>
      </c>
      <c r="B3" s="301">
        <v>1</v>
      </c>
      <c r="C3" s="297" t="s">
        <v>213</v>
      </c>
      <c r="D3" s="302"/>
      <c r="E3" s="303"/>
      <c r="F3" s="304"/>
      <c r="G3" s="305" t="s">
        <v>214</v>
      </c>
      <c r="H3" s="306">
        <v>1</v>
      </c>
      <c r="I3" s="306" t="s">
        <v>149</v>
      </c>
      <c r="J3" s="232" t="str">
        <f t="shared" ref="J3:J27" si="0">+AG5</f>
        <v>JUNIORS FILLES</v>
      </c>
      <c r="K3" s="232" t="s">
        <v>141</v>
      </c>
      <c r="L3" s="232" t="str">
        <f t="shared" ref="L3:L27" si="1">+AI5</f>
        <v>F</v>
      </c>
      <c r="M3" s="232"/>
      <c r="N3" s="307"/>
      <c r="O3" s="7"/>
      <c r="S3" s="7"/>
      <c r="W3" s="7"/>
      <c r="AA3" s="7"/>
      <c r="BA3" s="297" t="s">
        <v>215</v>
      </c>
      <c r="BB3" s="298" t="s">
        <v>216</v>
      </c>
      <c r="BC3" s="299" t="s">
        <v>216</v>
      </c>
    </row>
    <row r="4" spans="1:55" ht="22.5">
      <c r="A4" s="308"/>
      <c r="B4" s="309">
        <v>2</v>
      </c>
      <c r="C4" s="310" t="s">
        <v>217</v>
      </c>
      <c r="D4" s="311"/>
      <c r="E4" s="312"/>
      <c r="F4" s="313"/>
      <c r="G4" s="637">
        <v>6.5</v>
      </c>
      <c r="H4" s="314">
        <v>2</v>
      </c>
      <c r="I4" s="314" t="s">
        <v>150</v>
      </c>
      <c r="J4" s="232" t="str">
        <f t="shared" si="0"/>
        <v>JUNIORS GARCONS</v>
      </c>
      <c r="K4" s="232" t="str">
        <f>+AH6</f>
        <v>J</v>
      </c>
      <c r="L4" s="232" t="str">
        <f t="shared" si="1"/>
        <v>G</v>
      </c>
      <c r="M4" s="232"/>
      <c r="N4" s="307"/>
      <c r="O4" s="315"/>
      <c r="P4" s="638" t="s">
        <v>218</v>
      </c>
      <c r="Q4" s="638"/>
      <c r="R4" s="638"/>
      <c r="S4" s="638"/>
      <c r="T4" s="316"/>
      <c r="U4" s="317"/>
      <c r="V4" s="634" t="s">
        <v>219</v>
      </c>
      <c r="W4" s="634"/>
      <c r="X4" s="634"/>
      <c r="Y4" s="318"/>
      <c r="AB4" s="634" t="s">
        <v>220</v>
      </c>
      <c r="AC4" s="634"/>
      <c r="AD4" s="634"/>
      <c r="AE4" s="318"/>
      <c r="AF4" s="317"/>
      <c r="AG4" s="634" t="s">
        <v>221</v>
      </c>
      <c r="AH4" s="634"/>
      <c r="AI4" s="634"/>
      <c r="AJ4" s="318"/>
      <c r="AL4" s="317"/>
      <c r="AM4" s="634" t="s">
        <v>222</v>
      </c>
      <c r="AN4" s="634"/>
      <c r="AO4" s="634"/>
      <c r="AP4" s="318"/>
      <c r="AQ4" s="319"/>
      <c r="AR4" s="320"/>
      <c r="BA4" s="297" t="s">
        <v>223</v>
      </c>
      <c r="BB4" s="298" t="s">
        <v>224</v>
      </c>
      <c r="BC4" s="299" t="s">
        <v>224</v>
      </c>
    </row>
    <row r="5" spans="1:55" ht="22.5">
      <c r="A5" s="321"/>
      <c r="B5" s="309">
        <v>3</v>
      </c>
      <c r="C5" s="310" t="s">
        <v>225</v>
      </c>
      <c r="D5" s="311"/>
      <c r="E5" s="312"/>
      <c r="F5" s="313"/>
      <c r="G5" s="637"/>
      <c r="H5" s="314">
        <v>3</v>
      </c>
      <c r="I5" s="314" t="s">
        <v>151</v>
      </c>
      <c r="J5" s="232" t="str">
        <f t="shared" si="0"/>
        <v>CADETTES</v>
      </c>
      <c r="K5" s="232" t="s">
        <v>142</v>
      </c>
      <c r="L5" s="232" t="str">
        <f t="shared" si="1"/>
        <v>F</v>
      </c>
      <c r="M5" s="232"/>
      <c r="N5" s="307"/>
      <c r="O5" s="322">
        <v>1</v>
      </c>
      <c r="P5" s="323" t="s">
        <v>226</v>
      </c>
      <c r="Q5" s="324" t="s">
        <v>168</v>
      </c>
      <c r="R5" s="325" t="s">
        <v>168</v>
      </c>
      <c r="S5" s="326" t="s">
        <v>151</v>
      </c>
      <c r="T5" s="316"/>
      <c r="U5" s="327">
        <v>1</v>
      </c>
      <c r="V5" s="232" t="s">
        <v>227</v>
      </c>
      <c r="W5" s="328" t="s">
        <v>152</v>
      </c>
      <c r="X5" s="329" t="s">
        <v>162</v>
      </c>
      <c r="Y5" s="330" t="s">
        <v>151</v>
      </c>
      <c r="AA5" s="327">
        <v>1</v>
      </c>
      <c r="AB5" s="331" t="s">
        <v>228</v>
      </c>
      <c r="AC5" s="329" t="s">
        <v>158</v>
      </c>
      <c r="AD5" s="329" t="s">
        <v>154</v>
      </c>
      <c r="AE5" s="330"/>
      <c r="AF5" s="327">
        <v>1</v>
      </c>
      <c r="AG5" s="331" t="s">
        <v>228</v>
      </c>
      <c r="AH5" s="329" t="s">
        <v>158</v>
      </c>
      <c r="AI5" s="329" t="s">
        <v>154</v>
      </c>
      <c r="AJ5" s="330"/>
      <c r="AL5" s="327">
        <v>1</v>
      </c>
      <c r="AM5" s="232" t="s">
        <v>227</v>
      </c>
      <c r="AN5" s="328" t="s">
        <v>152</v>
      </c>
      <c r="AO5" s="325" t="s">
        <v>162</v>
      </c>
      <c r="AP5" s="330" t="s">
        <v>151</v>
      </c>
      <c r="AQ5" s="319"/>
      <c r="AR5" s="320"/>
      <c r="BA5" s="297" t="s">
        <v>229</v>
      </c>
      <c r="BB5" s="298" t="s">
        <v>230</v>
      </c>
      <c r="BC5" s="299" t="s">
        <v>230</v>
      </c>
    </row>
    <row r="6" spans="1:55" ht="22.5">
      <c r="A6" s="332" t="s">
        <v>57</v>
      </c>
      <c r="B6" s="333">
        <v>4</v>
      </c>
      <c r="C6" s="310" t="s">
        <v>231</v>
      </c>
      <c r="D6" s="334"/>
      <c r="E6" s="335"/>
      <c r="F6" s="336"/>
      <c r="H6" s="314">
        <v>4</v>
      </c>
      <c r="I6" s="314" t="s">
        <v>152</v>
      </c>
      <c r="J6" s="232" t="str">
        <f t="shared" si="0"/>
        <v>CADETS</v>
      </c>
      <c r="K6" s="232" t="str">
        <f>+AH8</f>
        <v>C</v>
      </c>
      <c r="L6" s="232" t="str">
        <f t="shared" si="1"/>
        <v>G</v>
      </c>
      <c r="M6" s="232"/>
      <c r="N6" s="307"/>
      <c r="O6" s="337">
        <v>2</v>
      </c>
      <c r="P6" s="338" t="s">
        <v>232</v>
      </c>
      <c r="Q6" s="339">
        <v>40</v>
      </c>
      <c r="R6" s="94" t="s">
        <v>233</v>
      </c>
      <c r="S6" s="340" t="s">
        <v>234</v>
      </c>
      <c r="T6" s="316"/>
      <c r="U6" s="341">
        <v>2</v>
      </c>
      <c r="V6" s="236" t="s">
        <v>235</v>
      </c>
      <c r="W6" s="342" t="s">
        <v>161</v>
      </c>
      <c r="X6" s="316" t="s">
        <v>162</v>
      </c>
      <c r="Y6" s="343" t="s">
        <v>151</v>
      </c>
      <c r="AA6" s="341">
        <v>2</v>
      </c>
      <c r="AB6" s="344" t="s">
        <v>236</v>
      </c>
      <c r="AC6" s="316" t="s">
        <v>158</v>
      </c>
      <c r="AD6" s="316" t="s">
        <v>155</v>
      </c>
      <c r="AE6" s="343"/>
      <c r="AF6" s="341">
        <v>2</v>
      </c>
      <c r="AG6" s="344" t="s">
        <v>236</v>
      </c>
      <c r="AH6" s="316" t="s">
        <v>158</v>
      </c>
      <c r="AI6" s="316" t="s">
        <v>155</v>
      </c>
      <c r="AJ6" s="343"/>
      <c r="AL6" s="341">
        <v>2</v>
      </c>
      <c r="AM6" s="236" t="s">
        <v>235</v>
      </c>
      <c r="AN6" s="342" t="s">
        <v>161</v>
      </c>
      <c r="AO6" s="94" t="s">
        <v>162</v>
      </c>
      <c r="AP6" s="343" t="s">
        <v>151</v>
      </c>
      <c r="AQ6" s="319"/>
      <c r="AR6" s="320"/>
      <c r="BA6" s="297"/>
      <c r="BB6" s="298" t="s">
        <v>237</v>
      </c>
      <c r="BC6" s="299" t="s">
        <v>237</v>
      </c>
    </row>
    <row r="7" spans="1:55" ht="22.5">
      <c r="A7" s="308"/>
      <c r="B7" s="333">
        <v>5</v>
      </c>
      <c r="C7" s="345"/>
      <c r="D7" s="302"/>
      <c r="E7" s="303"/>
      <c r="F7" s="304"/>
      <c r="G7" s="635" t="s">
        <v>238</v>
      </c>
      <c r="H7" s="314">
        <v>5</v>
      </c>
      <c r="I7" s="314" t="s">
        <v>153</v>
      </c>
      <c r="J7" s="232" t="str">
        <f t="shared" si="0"/>
        <v>MINIMES FILLES</v>
      </c>
      <c r="K7" s="232" t="s">
        <v>143</v>
      </c>
      <c r="L7" s="232" t="str">
        <f t="shared" si="1"/>
        <v>F</v>
      </c>
      <c r="M7" s="232"/>
      <c r="N7" s="307"/>
      <c r="O7" s="337" t="s">
        <v>151</v>
      </c>
      <c r="P7" s="338" t="s">
        <v>239</v>
      </c>
      <c r="Q7" s="339">
        <v>45</v>
      </c>
      <c r="R7" s="94" t="s">
        <v>233</v>
      </c>
      <c r="S7" s="340">
        <v>50</v>
      </c>
      <c r="T7" s="316"/>
      <c r="U7" s="341">
        <v>3</v>
      </c>
      <c r="V7" s="236" t="s">
        <v>240</v>
      </c>
      <c r="W7" s="342" t="s">
        <v>152</v>
      </c>
      <c r="X7" s="316">
        <v>5</v>
      </c>
      <c r="Y7" s="343" t="s">
        <v>99</v>
      </c>
      <c r="AA7" s="341">
        <v>3</v>
      </c>
      <c r="AB7" s="344" t="s">
        <v>241</v>
      </c>
      <c r="AC7" s="316" t="s">
        <v>151</v>
      </c>
      <c r="AD7" s="316" t="s">
        <v>154</v>
      </c>
      <c r="AE7" s="343"/>
      <c r="AF7" s="341">
        <v>3</v>
      </c>
      <c r="AG7" s="344" t="s">
        <v>241</v>
      </c>
      <c r="AH7" s="316" t="s">
        <v>151</v>
      </c>
      <c r="AI7" s="316" t="s">
        <v>154</v>
      </c>
      <c r="AJ7" s="343"/>
      <c r="AL7" s="341">
        <v>3</v>
      </c>
      <c r="AM7" s="236" t="s">
        <v>240</v>
      </c>
      <c r="AN7" s="342" t="s">
        <v>152</v>
      </c>
      <c r="AO7" s="94">
        <v>5</v>
      </c>
      <c r="AP7" s="343" t="s">
        <v>99</v>
      </c>
      <c r="AQ7" s="319"/>
      <c r="AR7" s="320"/>
      <c r="BA7" s="297"/>
      <c r="BB7" s="298" t="s">
        <v>242</v>
      </c>
      <c r="BC7" s="299" t="s">
        <v>242</v>
      </c>
    </row>
    <row r="8" spans="1:55" ht="22.5">
      <c r="A8" s="636" t="s">
        <v>243</v>
      </c>
      <c r="B8" s="346">
        <v>6</v>
      </c>
      <c r="C8" s="345" t="s">
        <v>244</v>
      </c>
      <c r="D8" s="347"/>
      <c r="E8" s="348"/>
      <c r="F8" s="349"/>
      <c r="G8" s="635"/>
      <c r="H8" s="314">
        <v>6</v>
      </c>
      <c r="I8" s="314" t="s">
        <v>154</v>
      </c>
      <c r="J8" s="232" t="str">
        <f t="shared" si="0"/>
        <v>MINIMES GARCONS</v>
      </c>
      <c r="K8" s="232" t="str">
        <f>+AH10</f>
        <v>M</v>
      </c>
      <c r="L8" s="232" t="str">
        <f t="shared" si="1"/>
        <v>G</v>
      </c>
      <c r="M8" s="232"/>
      <c r="N8" s="307"/>
      <c r="O8" s="337">
        <v>4</v>
      </c>
      <c r="P8" s="338" t="s">
        <v>245</v>
      </c>
      <c r="Q8" s="339">
        <v>55</v>
      </c>
      <c r="R8" s="94" t="s">
        <v>233</v>
      </c>
      <c r="S8" s="340">
        <v>60</v>
      </c>
      <c r="T8" s="316"/>
      <c r="U8" s="341">
        <v>4</v>
      </c>
      <c r="V8" s="236" t="s">
        <v>246</v>
      </c>
      <c r="W8" s="342" t="s">
        <v>161</v>
      </c>
      <c r="X8" s="316">
        <v>5</v>
      </c>
      <c r="Y8" s="343" t="s">
        <v>99</v>
      </c>
      <c r="AA8" s="341">
        <v>4</v>
      </c>
      <c r="AB8" s="344" t="s">
        <v>247</v>
      </c>
      <c r="AC8" s="316" t="s">
        <v>151</v>
      </c>
      <c r="AD8" s="316" t="s">
        <v>155</v>
      </c>
      <c r="AE8" s="350"/>
      <c r="AF8" s="341">
        <v>4</v>
      </c>
      <c r="AG8" s="344" t="s">
        <v>247</v>
      </c>
      <c r="AH8" s="316" t="s">
        <v>151</v>
      </c>
      <c r="AI8" s="316" t="s">
        <v>155</v>
      </c>
      <c r="AJ8" s="350"/>
      <c r="AL8" s="341">
        <v>4</v>
      </c>
      <c r="AM8" s="236" t="s">
        <v>246</v>
      </c>
      <c r="AN8" s="342" t="s">
        <v>161</v>
      </c>
      <c r="AO8" s="94">
        <v>5</v>
      </c>
      <c r="AP8" s="343" t="s">
        <v>99</v>
      </c>
      <c r="AQ8" s="319"/>
      <c r="AR8" s="320"/>
      <c r="BA8" s="297"/>
      <c r="BB8" s="298" t="s">
        <v>248</v>
      </c>
      <c r="BC8" s="299" t="s">
        <v>248</v>
      </c>
    </row>
    <row r="9" spans="1:55" ht="22.5">
      <c r="A9" s="636"/>
      <c r="B9" s="346">
        <v>7</v>
      </c>
      <c r="C9" s="351" t="s">
        <v>64</v>
      </c>
      <c r="D9" s="10"/>
      <c r="E9" s="312"/>
      <c r="F9" s="352"/>
      <c r="G9" s="637">
        <v>20</v>
      </c>
      <c r="H9" s="314">
        <v>7</v>
      </c>
      <c r="I9" s="314" t="s">
        <v>155</v>
      </c>
      <c r="J9" s="232" t="str">
        <f t="shared" si="0"/>
        <v>BENJAMINES</v>
      </c>
      <c r="K9" s="232" t="s">
        <v>144</v>
      </c>
      <c r="L9" s="232" t="str">
        <f t="shared" si="1"/>
        <v>F</v>
      </c>
      <c r="M9" s="232"/>
      <c r="N9" s="307"/>
      <c r="O9" s="337">
        <v>5</v>
      </c>
      <c r="P9" s="338" t="s">
        <v>249</v>
      </c>
      <c r="Q9" s="339">
        <v>65</v>
      </c>
      <c r="R9" s="94" t="s">
        <v>233</v>
      </c>
      <c r="S9" s="340">
        <v>70</v>
      </c>
      <c r="T9" s="316"/>
      <c r="U9" s="341">
        <v>5</v>
      </c>
      <c r="V9" s="236" t="s">
        <v>250</v>
      </c>
      <c r="W9" s="342" t="s">
        <v>152</v>
      </c>
      <c r="X9" s="316">
        <v>4</v>
      </c>
      <c r="Y9" s="343" t="s">
        <v>99</v>
      </c>
      <c r="AA9" s="341">
        <v>5</v>
      </c>
      <c r="AB9" s="344" t="s">
        <v>251</v>
      </c>
      <c r="AC9" s="316" t="s">
        <v>161</v>
      </c>
      <c r="AD9" s="316" t="s">
        <v>154</v>
      </c>
      <c r="AE9" s="350"/>
      <c r="AF9" s="341">
        <v>5</v>
      </c>
      <c r="AG9" s="344" t="s">
        <v>251</v>
      </c>
      <c r="AH9" s="316" t="s">
        <v>161</v>
      </c>
      <c r="AI9" s="316" t="s">
        <v>154</v>
      </c>
      <c r="AJ9" s="350"/>
      <c r="AL9" s="341">
        <v>5</v>
      </c>
      <c r="AM9" s="236" t="s">
        <v>250</v>
      </c>
      <c r="AN9" s="342" t="s">
        <v>152</v>
      </c>
      <c r="AO9" s="94">
        <v>4</v>
      </c>
      <c r="AP9" s="343" t="s">
        <v>99</v>
      </c>
      <c r="AQ9" s="319"/>
      <c r="AR9" s="320"/>
      <c r="BA9" s="297"/>
      <c r="BB9" s="298" t="s">
        <v>252</v>
      </c>
      <c r="BC9" s="299" t="s">
        <v>252</v>
      </c>
    </row>
    <row r="10" spans="1:55" ht="22.5">
      <c r="A10" s="636"/>
      <c r="B10" s="346">
        <v>8</v>
      </c>
      <c r="C10" s="353" t="s">
        <v>185</v>
      </c>
      <c r="D10" s="354"/>
      <c r="E10" s="10"/>
      <c r="F10" s="352"/>
      <c r="G10" s="637"/>
      <c r="H10" s="314">
        <v>8</v>
      </c>
      <c r="I10" s="314" t="s">
        <v>156</v>
      </c>
      <c r="J10" s="232" t="str">
        <f t="shared" si="0"/>
        <v>BENJAMINS</v>
      </c>
      <c r="K10" s="232" t="str">
        <f>+AH12</f>
        <v>B</v>
      </c>
      <c r="L10" s="232" t="str">
        <f t="shared" si="1"/>
        <v>G</v>
      </c>
      <c r="M10" s="232"/>
      <c r="N10" s="307"/>
      <c r="O10" s="337">
        <v>6</v>
      </c>
      <c r="P10" s="338" t="s">
        <v>253</v>
      </c>
      <c r="Q10" s="339">
        <v>75</v>
      </c>
      <c r="R10" s="94" t="s">
        <v>233</v>
      </c>
      <c r="S10" s="340">
        <v>80</v>
      </c>
      <c r="T10" s="316"/>
      <c r="U10" s="341">
        <v>6</v>
      </c>
      <c r="V10" s="236" t="s">
        <v>254</v>
      </c>
      <c r="W10" s="342" t="s">
        <v>161</v>
      </c>
      <c r="X10" s="316">
        <v>4</v>
      </c>
      <c r="Y10" s="343" t="s">
        <v>99</v>
      </c>
      <c r="AA10" s="341">
        <v>6</v>
      </c>
      <c r="AB10" s="344" t="s">
        <v>255</v>
      </c>
      <c r="AC10" s="316" t="s">
        <v>161</v>
      </c>
      <c r="AD10" s="316" t="s">
        <v>155</v>
      </c>
      <c r="AE10" s="350"/>
      <c r="AF10" s="341">
        <v>6</v>
      </c>
      <c r="AG10" s="344" t="s">
        <v>255</v>
      </c>
      <c r="AH10" s="316" t="s">
        <v>161</v>
      </c>
      <c r="AI10" s="316" t="s">
        <v>155</v>
      </c>
      <c r="AJ10" s="350"/>
      <c r="AL10" s="341">
        <v>6</v>
      </c>
      <c r="AM10" s="236" t="s">
        <v>254</v>
      </c>
      <c r="AN10" s="342" t="s">
        <v>161</v>
      </c>
      <c r="AO10" s="94">
        <v>4</v>
      </c>
      <c r="AP10" s="343" t="s">
        <v>99</v>
      </c>
      <c r="AQ10" s="319"/>
      <c r="AR10" s="320"/>
      <c r="BA10" s="297"/>
      <c r="BB10" s="298" t="s">
        <v>256</v>
      </c>
      <c r="BC10" s="299" t="s">
        <v>256</v>
      </c>
    </row>
    <row r="11" spans="1:55" ht="22.5">
      <c r="A11" s="636"/>
      <c r="B11" s="346">
        <v>9</v>
      </c>
      <c r="C11" s="351" t="s">
        <v>257</v>
      </c>
      <c r="D11" s="10"/>
      <c r="E11" s="312"/>
      <c r="F11" s="313"/>
      <c r="G11" s="635" t="s">
        <v>258</v>
      </c>
      <c r="H11" s="314">
        <v>9</v>
      </c>
      <c r="I11" s="314" t="s">
        <v>157</v>
      </c>
      <c r="J11" s="232" t="str">
        <f t="shared" si="0"/>
        <v>POUSSINES</v>
      </c>
      <c r="K11" s="232" t="s">
        <v>145</v>
      </c>
      <c r="L11" s="232" t="str">
        <f t="shared" si="1"/>
        <v>F</v>
      </c>
      <c r="M11" s="232"/>
      <c r="N11" s="307"/>
      <c r="O11" s="337">
        <v>7</v>
      </c>
      <c r="P11" s="338" t="s">
        <v>259</v>
      </c>
      <c r="Q11" s="339">
        <v>85</v>
      </c>
      <c r="R11" s="94" t="s">
        <v>233</v>
      </c>
      <c r="S11" s="340">
        <v>90</v>
      </c>
      <c r="T11" s="316"/>
      <c r="U11" s="341">
        <v>7</v>
      </c>
      <c r="V11" s="236" t="s">
        <v>260</v>
      </c>
      <c r="W11" s="342" t="s">
        <v>152</v>
      </c>
      <c r="X11" s="316">
        <v>3</v>
      </c>
      <c r="Y11" s="343" t="s">
        <v>99</v>
      </c>
      <c r="AA11" s="341">
        <v>7</v>
      </c>
      <c r="AB11" s="344" t="s">
        <v>261</v>
      </c>
      <c r="AC11" s="316" t="s">
        <v>150</v>
      </c>
      <c r="AD11" s="316" t="s">
        <v>154</v>
      </c>
      <c r="AE11" s="350"/>
      <c r="AF11" s="341">
        <v>7</v>
      </c>
      <c r="AG11" s="344" t="s">
        <v>261</v>
      </c>
      <c r="AH11" s="316" t="s">
        <v>150</v>
      </c>
      <c r="AI11" s="316" t="s">
        <v>154</v>
      </c>
      <c r="AJ11" s="350"/>
      <c r="AL11" s="341">
        <v>7</v>
      </c>
      <c r="AM11" s="236" t="s">
        <v>260</v>
      </c>
      <c r="AN11" s="342" t="s">
        <v>152</v>
      </c>
      <c r="AO11" s="94">
        <v>3</v>
      </c>
      <c r="AP11" s="343" t="s">
        <v>99</v>
      </c>
      <c r="AQ11" s="319"/>
      <c r="AR11" s="320"/>
      <c r="BA11" s="297"/>
      <c r="BB11" s="298" t="s">
        <v>262</v>
      </c>
      <c r="BC11" s="299" t="s">
        <v>262</v>
      </c>
    </row>
    <row r="12" spans="1:55" ht="22.5">
      <c r="A12" s="636"/>
      <c r="B12" s="346">
        <v>10</v>
      </c>
      <c r="C12" s="351" t="s">
        <v>33</v>
      </c>
      <c r="D12" s="10"/>
      <c r="E12" s="355"/>
      <c r="F12" s="356"/>
      <c r="G12" s="635"/>
      <c r="H12" s="314">
        <v>10</v>
      </c>
      <c r="I12" s="314" t="s">
        <v>158</v>
      </c>
      <c r="J12" s="232" t="str">
        <f t="shared" si="0"/>
        <v>POUSSINS</v>
      </c>
      <c r="K12" s="232" t="str">
        <f t="shared" ref="K12:K27" si="2">+AH14</f>
        <v>P</v>
      </c>
      <c r="L12" s="232" t="str">
        <f t="shared" si="1"/>
        <v>G</v>
      </c>
      <c r="M12" s="232"/>
      <c r="N12" s="307"/>
      <c r="O12" s="337">
        <v>8</v>
      </c>
      <c r="P12" s="338" t="s">
        <v>263</v>
      </c>
      <c r="Q12" s="339" t="s">
        <v>264</v>
      </c>
      <c r="R12" s="94" t="s">
        <v>162</v>
      </c>
      <c r="S12" s="340" t="s">
        <v>151</v>
      </c>
      <c r="T12" s="316"/>
      <c r="U12" s="341">
        <v>8</v>
      </c>
      <c r="V12" s="236" t="s">
        <v>265</v>
      </c>
      <c r="W12" s="342" t="s">
        <v>161</v>
      </c>
      <c r="X12" s="316">
        <v>3</v>
      </c>
      <c r="Y12" s="343" t="s">
        <v>99</v>
      </c>
      <c r="AA12" s="341">
        <v>8</v>
      </c>
      <c r="AB12" s="344" t="s">
        <v>266</v>
      </c>
      <c r="AC12" s="316" t="s">
        <v>150</v>
      </c>
      <c r="AD12" s="316" t="s">
        <v>155</v>
      </c>
      <c r="AE12" s="350"/>
      <c r="AF12" s="341">
        <v>8</v>
      </c>
      <c r="AG12" s="344" t="s">
        <v>266</v>
      </c>
      <c r="AH12" s="316" t="s">
        <v>150</v>
      </c>
      <c r="AI12" s="316" t="s">
        <v>155</v>
      </c>
      <c r="AJ12" s="350"/>
      <c r="AL12" s="341">
        <v>8</v>
      </c>
      <c r="AM12" s="236" t="s">
        <v>265</v>
      </c>
      <c r="AN12" s="342" t="s">
        <v>161</v>
      </c>
      <c r="AO12" s="94">
        <v>3</v>
      </c>
      <c r="AP12" s="343" t="s">
        <v>99</v>
      </c>
      <c r="AQ12" s="319"/>
      <c r="AR12" s="320"/>
      <c r="BA12" s="297"/>
      <c r="BB12" s="298" t="s">
        <v>267</v>
      </c>
      <c r="BC12" s="298" t="s">
        <v>267</v>
      </c>
    </row>
    <row r="13" spans="1:55" ht="18.75" customHeight="1">
      <c r="A13" s="636"/>
      <c r="B13" s="346">
        <v>11</v>
      </c>
      <c r="C13" s="357"/>
      <c r="D13" s="310"/>
      <c r="E13" s="312"/>
      <c r="F13" s="313"/>
      <c r="G13" s="637">
        <v>26</v>
      </c>
      <c r="H13" s="314">
        <v>11</v>
      </c>
      <c r="I13" s="314" t="s">
        <v>159</v>
      </c>
      <c r="J13" s="232" t="str">
        <f t="shared" si="0"/>
        <v>Equipes Juniors Filles</v>
      </c>
      <c r="K13" s="232" t="str">
        <f t="shared" si="2"/>
        <v>Eq</v>
      </c>
      <c r="L13" s="232" t="str">
        <f t="shared" si="1"/>
        <v>J</v>
      </c>
      <c r="M13" s="232" t="str">
        <f t="shared" ref="M13:M22" si="3">+AJ15</f>
        <v>F</v>
      </c>
      <c r="N13" s="307"/>
      <c r="O13" s="337">
        <v>9</v>
      </c>
      <c r="P13" s="338" t="s">
        <v>227</v>
      </c>
      <c r="Q13" s="358" t="s">
        <v>268</v>
      </c>
      <c r="R13" s="94" t="s">
        <v>162</v>
      </c>
      <c r="S13" s="340" t="s">
        <v>151</v>
      </c>
      <c r="T13" s="316"/>
      <c r="U13" s="341">
        <v>9</v>
      </c>
      <c r="V13" s="236" t="s">
        <v>260</v>
      </c>
      <c r="W13" s="342" t="s">
        <v>152</v>
      </c>
      <c r="X13" s="316" t="s">
        <v>269</v>
      </c>
      <c r="Y13" s="343" t="s">
        <v>99</v>
      </c>
      <c r="AA13" s="341">
        <v>9</v>
      </c>
      <c r="AB13" s="344" t="s">
        <v>270</v>
      </c>
      <c r="AC13" s="316" t="s">
        <v>164</v>
      </c>
      <c r="AD13" s="316" t="s">
        <v>154</v>
      </c>
      <c r="AE13" s="350"/>
      <c r="AF13" s="341">
        <v>9</v>
      </c>
      <c r="AG13" s="344" t="s">
        <v>270</v>
      </c>
      <c r="AH13" s="316" t="s">
        <v>164</v>
      </c>
      <c r="AI13" s="316" t="s">
        <v>154</v>
      </c>
      <c r="AJ13" s="350"/>
      <c r="AL13" s="341">
        <v>9</v>
      </c>
      <c r="AM13" s="236" t="s">
        <v>260</v>
      </c>
      <c r="AN13" s="342" t="s">
        <v>152</v>
      </c>
      <c r="AO13" s="94" t="s">
        <v>269</v>
      </c>
      <c r="AP13" s="343" t="s">
        <v>99</v>
      </c>
      <c r="AQ13" s="319"/>
      <c r="AR13" s="320"/>
      <c r="BA13" s="297"/>
      <c r="BB13" s="298" t="s">
        <v>271</v>
      </c>
      <c r="BC13" s="298" t="s">
        <v>271</v>
      </c>
    </row>
    <row r="14" spans="1:55" ht="19.5" customHeight="1">
      <c r="A14" s="321"/>
      <c r="B14" s="346">
        <v>12</v>
      </c>
      <c r="C14" s="359"/>
      <c r="D14" s="360"/>
      <c r="E14" s="361"/>
      <c r="F14" s="362"/>
      <c r="G14" s="637"/>
      <c r="H14" s="314">
        <v>12</v>
      </c>
      <c r="I14" s="314" t="s">
        <v>160</v>
      </c>
      <c r="J14" s="232" t="str">
        <f t="shared" si="0"/>
        <v>Equipes Juniors Garçons</v>
      </c>
      <c r="K14" s="232" t="str">
        <f t="shared" si="2"/>
        <v>Eq</v>
      </c>
      <c r="L14" s="232" t="str">
        <f t="shared" si="1"/>
        <v>J</v>
      </c>
      <c r="M14" s="232" t="str">
        <f t="shared" si="3"/>
        <v>G</v>
      </c>
      <c r="N14" s="307"/>
      <c r="O14" s="337">
        <v>10</v>
      </c>
      <c r="P14" s="338" t="s">
        <v>272</v>
      </c>
      <c r="Q14" s="358" t="s">
        <v>268</v>
      </c>
      <c r="R14" s="94" t="s">
        <v>151</v>
      </c>
      <c r="S14" s="340" t="s">
        <v>160</v>
      </c>
      <c r="T14" s="316"/>
      <c r="U14" s="341">
        <v>10</v>
      </c>
      <c r="V14" s="236" t="s">
        <v>265</v>
      </c>
      <c r="W14" s="342" t="s">
        <v>161</v>
      </c>
      <c r="X14" s="316" t="s">
        <v>269</v>
      </c>
      <c r="Y14" s="343" t="s">
        <v>99</v>
      </c>
      <c r="AA14" s="341">
        <v>10</v>
      </c>
      <c r="AB14" s="344" t="s">
        <v>273</v>
      </c>
      <c r="AC14" s="316" t="s">
        <v>164</v>
      </c>
      <c r="AD14" s="316" t="s">
        <v>155</v>
      </c>
      <c r="AE14" s="350"/>
      <c r="AF14" s="341">
        <v>10</v>
      </c>
      <c r="AG14" s="344" t="s">
        <v>273</v>
      </c>
      <c r="AH14" s="316" t="s">
        <v>164</v>
      </c>
      <c r="AI14" s="316" t="s">
        <v>155</v>
      </c>
      <c r="AJ14" s="350"/>
      <c r="AL14" s="341">
        <v>10</v>
      </c>
      <c r="AM14" s="236" t="s">
        <v>265</v>
      </c>
      <c r="AN14" s="342" t="s">
        <v>161</v>
      </c>
      <c r="AO14" s="94" t="s">
        <v>269</v>
      </c>
      <c r="AP14" s="343" t="s">
        <v>99</v>
      </c>
      <c r="AQ14" s="319"/>
      <c r="AR14" s="320"/>
      <c r="BA14" s="297"/>
      <c r="BB14" s="297"/>
      <c r="BC14" s="363"/>
    </row>
    <row r="15" spans="1:55" ht="22.5">
      <c r="A15" s="308" t="s">
        <v>30</v>
      </c>
      <c r="B15" s="333">
        <v>13</v>
      </c>
      <c r="C15" s="359" t="e">
        <f>+#REF!</f>
        <v>#REF!</v>
      </c>
      <c r="D15" s="364"/>
      <c r="E15" s="361"/>
      <c r="F15" s="362"/>
      <c r="H15" s="314">
        <v>13</v>
      </c>
      <c r="I15" s="314" t="s">
        <v>161</v>
      </c>
      <c r="J15" s="232" t="str">
        <f t="shared" si="0"/>
        <v>Equipes Cadettes</v>
      </c>
      <c r="K15" s="232" t="str">
        <f t="shared" si="2"/>
        <v>Eq</v>
      </c>
      <c r="L15" s="232" t="str">
        <f t="shared" si="1"/>
        <v>C</v>
      </c>
      <c r="M15" s="232" t="str">
        <f t="shared" si="3"/>
        <v>F</v>
      </c>
      <c r="N15" s="307"/>
      <c r="O15" s="337">
        <v>11</v>
      </c>
      <c r="P15" s="338" t="s">
        <v>274</v>
      </c>
      <c r="Q15" s="339" t="s">
        <v>275</v>
      </c>
      <c r="R15" s="94" t="s">
        <v>152</v>
      </c>
      <c r="S15" s="340" t="s">
        <v>161</v>
      </c>
      <c r="T15" s="316"/>
      <c r="U15" s="341">
        <v>11</v>
      </c>
      <c r="V15" s="236" t="s">
        <v>276</v>
      </c>
      <c r="W15" s="342" t="s">
        <v>277</v>
      </c>
      <c r="X15" s="316" t="s">
        <v>268</v>
      </c>
      <c r="Y15" s="343" t="s">
        <v>278</v>
      </c>
      <c r="AA15" s="341">
        <v>11</v>
      </c>
      <c r="AB15" s="344" t="s">
        <v>279</v>
      </c>
      <c r="AC15" s="316" t="s">
        <v>280</v>
      </c>
      <c r="AD15" s="316" t="s">
        <v>158</v>
      </c>
      <c r="AE15" s="343" t="s">
        <v>154</v>
      </c>
      <c r="AF15" s="341">
        <v>11</v>
      </c>
      <c r="AG15" s="344" t="s">
        <v>281</v>
      </c>
      <c r="AH15" s="316" t="s">
        <v>282</v>
      </c>
      <c r="AI15" s="316" t="s">
        <v>158</v>
      </c>
      <c r="AJ15" s="343" t="s">
        <v>154</v>
      </c>
      <c r="AL15" s="341">
        <v>11</v>
      </c>
      <c r="AM15" s="236" t="s">
        <v>276</v>
      </c>
      <c r="AN15" s="342" t="s">
        <v>277</v>
      </c>
      <c r="AO15" s="94" t="s">
        <v>268</v>
      </c>
      <c r="AP15" s="343" t="s">
        <v>278</v>
      </c>
      <c r="AQ15" s="319"/>
      <c r="AR15" s="320"/>
      <c r="BA15" s="297"/>
      <c r="BB15" s="297"/>
      <c r="BC15" s="363"/>
    </row>
    <row r="16" spans="1:55" ht="22.5">
      <c r="A16" s="365" t="s">
        <v>283</v>
      </c>
      <c r="B16" s="333">
        <v>14</v>
      </c>
      <c r="C16" s="366">
        <v>40275</v>
      </c>
      <c r="D16" s="334"/>
      <c r="E16" s="367"/>
      <c r="F16" s="368"/>
      <c r="H16" s="314">
        <v>14</v>
      </c>
      <c r="I16" s="314" t="s">
        <v>162</v>
      </c>
      <c r="J16" s="232" t="str">
        <f t="shared" si="0"/>
        <v>Equipes Cadets</v>
      </c>
      <c r="K16" s="232" t="str">
        <f t="shared" si="2"/>
        <v>Eq</v>
      </c>
      <c r="L16" s="232" t="str">
        <f t="shared" si="1"/>
        <v>C</v>
      </c>
      <c r="M16" s="232" t="str">
        <f t="shared" si="3"/>
        <v>G</v>
      </c>
      <c r="N16" s="307"/>
      <c r="O16" s="337">
        <v>12</v>
      </c>
      <c r="P16" s="338" t="s">
        <v>284</v>
      </c>
      <c r="Q16" s="339" t="s">
        <v>158</v>
      </c>
      <c r="R16" s="94" t="s">
        <v>154</v>
      </c>
      <c r="S16" s="369"/>
      <c r="T16" s="316"/>
      <c r="U16" s="341">
        <v>12</v>
      </c>
      <c r="V16" s="236" t="s">
        <v>285</v>
      </c>
      <c r="W16" s="342" t="s">
        <v>277</v>
      </c>
      <c r="X16" s="316" t="s">
        <v>264</v>
      </c>
      <c r="Y16" s="343" t="s">
        <v>278</v>
      </c>
      <c r="AA16" s="341">
        <v>12</v>
      </c>
      <c r="AB16" s="344" t="s">
        <v>286</v>
      </c>
      <c r="AC16" s="316" t="s">
        <v>280</v>
      </c>
      <c r="AD16" s="316" t="s">
        <v>158</v>
      </c>
      <c r="AE16" s="343" t="s">
        <v>155</v>
      </c>
      <c r="AF16" s="341">
        <v>12</v>
      </c>
      <c r="AG16" s="344" t="s">
        <v>287</v>
      </c>
      <c r="AH16" s="316" t="s">
        <v>282</v>
      </c>
      <c r="AI16" s="316" t="s">
        <v>158</v>
      </c>
      <c r="AJ16" s="343" t="s">
        <v>155</v>
      </c>
      <c r="AL16" s="341">
        <v>12</v>
      </c>
      <c r="AM16" s="236" t="s">
        <v>285</v>
      </c>
      <c r="AN16" s="342" t="s">
        <v>277</v>
      </c>
      <c r="AO16" s="94" t="s">
        <v>264</v>
      </c>
      <c r="AP16" s="343" t="s">
        <v>278</v>
      </c>
      <c r="AQ16" s="319"/>
      <c r="AR16" s="320"/>
      <c r="BA16" s="297"/>
      <c r="BB16" s="297"/>
      <c r="BC16" s="363"/>
    </row>
    <row r="17" spans="1:55" ht="22.5">
      <c r="A17" s="365" t="s">
        <v>111</v>
      </c>
      <c r="B17" s="333">
        <v>15</v>
      </c>
      <c r="C17" s="370" t="s">
        <v>288</v>
      </c>
      <c r="D17" s="302"/>
      <c r="E17" s="348"/>
      <c r="F17" s="349"/>
      <c r="H17" s="314">
        <v>15</v>
      </c>
      <c r="I17" s="314" t="s">
        <v>163</v>
      </c>
      <c r="J17" s="232" t="str">
        <f t="shared" si="0"/>
        <v>Equipes Minimes Filles</v>
      </c>
      <c r="K17" s="232" t="str">
        <f t="shared" si="2"/>
        <v>Eq</v>
      </c>
      <c r="L17" s="232" t="str">
        <f t="shared" si="1"/>
        <v>M</v>
      </c>
      <c r="M17" s="232" t="str">
        <f t="shared" si="3"/>
        <v>F</v>
      </c>
      <c r="N17" s="307"/>
      <c r="O17" s="337">
        <v>13</v>
      </c>
      <c r="P17" s="338" t="s">
        <v>289</v>
      </c>
      <c r="Q17" s="339" t="s">
        <v>158</v>
      </c>
      <c r="R17" s="94" t="s">
        <v>155</v>
      </c>
      <c r="S17" s="340"/>
      <c r="T17" s="316"/>
      <c r="U17" s="341">
        <v>13</v>
      </c>
      <c r="V17" s="236" t="s">
        <v>290</v>
      </c>
      <c r="W17" s="342" t="s">
        <v>67</v>
      </c>
      <c r="X17" s="316" t="s">
        <v>162</v>
      </c>
      <c r="Y17" s="343" t="s">
        <v>151</v>
      </c>
      <c r="AA17" s="341">
        <v>13</v>
      </c>
      <c r="AB17" s="344" t="s">
        <v>291</v>
      </c>
      <c r="AC17" s="316" t="s">
        <v>280</v>
      </c>
      <c r="AD17" s="316" t="s">
        <v>151</v>
      </c>
      <c r="AE17" s="343" t="s">
        <v>154</v>
      </c>
      <c r="AF17" s="341">
        <v>13</v>
      </c>
      <c r="AG17" s="344" t="s">
        <v>292</v>
      </c>
      <c r="AH17" s="316" t="s">
        <v>282</v>
      </c>
      <c r="AI17" s="316" t="s">
        <v>151</v>
      </c>
      <c r="AJ17" s="343" t="s">
        <v>154</v>
      </c>
      <c r="AL17" s="341">
        <v>13</v>
      </c>
      <c r="AM17" s="236" t="s">
        <v>293</v>
      </c>
      <c r="AN17" s="342" t="s">
        <v>277</v>
      </c>
      <c r="AO17" s="94" t="s">
        <v>268</v>
      </c>
      <c r="AP17" s="343" t="s">
        <v>294</v>
      </c>
      <c r="AQ17" s="319"/>
      <c r="AR17" s="320"/>
      <c r="BA17" s="297"/>
      <c r="BB17" s="297"/>
      <c r="BC17" s="363"/>
    </row>
    <row r="18" spans="1:55" ht="18.75" customHeight="1">
      <c r="A18" s="371" t="s">
        <v>295</v>
      </c>
      <c r="B18" s="372">
        <v>16</v>
      </c>
      <c r="C18" s="370" t="e">
        <f>#REF!</f>
        <v>#REF!</v>
      </c>
      <c r="D18" s="302"/>
      <c r="E18" s="348"/>
      <c r="F18" s="349"/>
      <c r="H18" s="314">
        <v>16</v>
      </c>
      <c r="I18" s="314" t="s">
        <v>164</v>
      </c>
      <c r="J18" s="232" t="str">
        <f t="shared" si="0"/>
        <v>Equipes Minimes Garçons</v>
      </c>
      <c r="K18" s="232" t="str">
        <f t="shared" si="2"/>
        <v>Eq</v>
      </c>
      <c r="L18" s="232" t="str">
        <f t="shared" si="1"/>
        <v>M</v>
      </c>
      <c r="M18" s="232" t="str">
        <f t="shared" si="3"/>
        <v>G</v>
      </c>
      <c r="N18" s="307"/>
      <c r="O18" s="337">
        <v>14</v>
      </c>
      <c r="P18" s="338" t="s">
        <v>296</v>
      </c>
      <c r="Q18" s="339" t="s">
        <v>161</v>
      </c>
      <c r="R18" s="94" t="s">
        <v>154</v>
      </c>
      <c r="S18" s="340"/>
      <c r="T18" s="316"/>
      <c r="U18" s="341">
        <v>14</v>
      </c>
      <c r="V18" s="236" t="s">
        <v>293</v>
      </c>
      <c r="W18" s="342" t="s">
        <v>277</v>
      </c>
      <c r="X18" s="316" t="s">
        <v>268</v>
      </c>
      <c r="Y18" s="343" t="s">
        <v>294</v>
      </c>
      <c r="AA18" s="341">
        <v>14</v>
      </c>
      <c r="AB18" s="344" t="s">
        <v>297</v>
      </c>
      <c r="AC18" s="316" t="s">
        <v>280</v>
      </c>
      <c r="AD18" s="316" t="s">
        <v>151</v>
      </c>
      <c r="AE18" s="343" t="s">
        <v>155</v>
      </c>
      <c r="AF18" s="341">
        <v>14</v>
      </c>
      <c r="AG18" s="344" t="s">
        <v>298</v>
      </c>
      <c r="AH18" s="316" t="s">
        <v>282</v>
      </c>
      <c r="AI18" s="316" t="s">
        <v>151</v>
      </c>
      <c r="AJ18" s="343" t="s">
        <v>155</v>
      </c>
      <c r="AL18" s="341">
        <v>14</v>
      </c>
      <c r="AM18" s="236" t="s">
        <v>299</v>
      </c>
      <c r="AN18" s="342" t="s">
        <v>277</v>
      </c>
      <c r="AO18" s="94" t="s">
        <v>264</v>
      </c>
      <c r="AP18" s="343" t="s">
        <v>294</v>
      </c>
      <c r="AQ18" s="319"/>
      <c r="AR18" s="320"/>
      <c r="BA18" s="297"/>
      <c r="BB18" s="297"/>
      <c r="BC18" s="363"/>
    </row>
    <row r="19" spans="1:55" ht="22.5">
      <c r="A19" s="308" t="s">
        <v>300</v>
      </c>
      <c r="B19" s="372">
        <v>17</v>
      </c>
      <c r="C19" s="370" t="e">
        <f>#REF!</f>
        <v>#REF!</v>
      </c>
      <c r="D19" s="311"/>
      <c r="E19" s="312"/>
      <c r="F19" s="313"/>
      <c r="H19" s="314">
        <v>17</v>
      </c>
      <c r="I19" s="314" t="s">
        <v>165</v>
      </c>
      <c r="J19" s="232" t="str">
        <f t="shared" si="0"/>
        <v>Equipes Benjamines</v>
      </c>
      <c r="K19" s="232" t="str">
        <f t="shared" si="2"/>
        <v>Eq</v>
      </c>
      <c r="L19" s="232" t="str">
        <f t="shared" si="1"/>
        <v>B</v>
      </c>
      <c r="M19" s="232" t="str">
        <f t="shared" si="3"/>
        <v>F</v>
      </c>
      <c r="N19" s="307"/>
      <c r="O19" s="337">
        <v>15</v>
      </c>
      <c r="P19" s="338" t="s">
        <v>301</v>
      </c>
      <c r="Q19" s="339" t="s">
        <v>161</v>
      </c>
      <c r="R19" s="94" t="s">
        <v>155</v>
      </c>
      <c r="S19" s="340"/>
      <c r="T19" s="316"/>
      <c r="U19" s="341">
        <v>15</v>
      </c>
      <c r="V19" s="236" t="s">
        <v>299</v>
      </c>
      <c r="W19" s="342" t="s">
        <v>277</v>
      </c>
      <c r="X19" s="316" t="s">
        <v>264</v>
      </c>
      <c r="Y19" s="343" t="s">
        <v>294</v>
      </c>
      <c r="AA19" s="341">
        <v>15</v>
      </c>
      <c r="AB19" s="344" t="s">
        <v>302</v>
      </c>
      <c r="AC19" s="316" t="s">
        <v>280</v>
      </c>
      <c r="AD19" s="316" t="s">
        <v>161</v>
      </c>
      <c r="AE19" s="343" t="s">
        <v>154</v>
      </c>
      <c r="AF19" s="341">
        <v>15</v>
      </c>
      <c r="AG19" s="344" t="s">
        <v>303</v>
      </c>
      <c r="AH19" s="316" t="s">
        <v>282</v>
      </c>
      <c r="AI19" s="316" t="s">
        <v>161</v>
      </c>
      <c r="AJ19" s="343" t="s">
        <v>154</v>
      </c>
      <c r="AL19" s="341">
        <v>15</v>
      </c>
      <c r="AM19" s="236" t="s">
        <v>304</v>
      </c>
      <c r="AN19" s="342" t="s">
        <v>277</v>
      </c>
      <c r="AO19" s="94" t="s">
        <v>268</v>
      </c>
      <c r="AP19" s="343" t="s">
        <v>305</v>
      </c>
      <c r="AQ19" s="319"/>
      <c r="AR19" s="320"/>
      <c r="BA19" s="297"/>
      <c r="BB19" s="297"/>
      <c r="BC19" s="363"/>
    </row>
    <row r="20" spans="1:55" ht="22.5">
      <c r="A20" s="373" t="s">
        <v>306</v>
      </c>
      <c r="B20" s="372">
        <v>18</v>
      </c>
      <c r="C20" s="370" t="e">
        <f>#REF!</f>
        <v>#REF!</v>
      </c>
      <c r="D20" s="374"/>
      <c r="E20" s="361"/>
      <c r="F20" s="362"/>
      <c r="H20" s="314">
        <v>18</v>
      </c>
      <c r="I20" s="314" t="s">
        <v>166</v>
      </c>
      <c r="J20" s="232" t="str">
        <f t="shared" si="0"/>
        <v>Equipes Benjamins</v>
      </c>
      <c r="K20" s="232" t="str">
        <f t="shared" si="2"/>
        <v>Eq</v>
      </c>
      <c r="L20" s="232" t="str">
        <f t="shared" si="1"/>
        <v>B</v>
      </c>
      <c r="M20" s="232" t="str">
        <f t="shared" si="3"/>
        <v>G</v>
      </c>
      <c r="N20" s="307"/>
      <c r="O20" s="337">
        <v>16</v>
      </c>
      <c r="P20" s="338" t="s">
        <v>307</v>
      </c>
      <c r="Q20" s="339" t="s">
        <v>152</v>
      </c>
      <c r="R20" s="94" t="s">
        <v>152</v>
      </c>
      <c r="S20" s="340"/>
      <c r="T20" s="316"/>
      <c r="U20" s="341">
        <v>16</v>
      </c>
      <c r="V20" s="236" t="s">
        <v>308</v>
      </c>
      <c r="W20" s="342" t="s">
        <v>67</v>
      </c>
      <c r="X20" s="316">
        <v>5</v>
      </c>
      <c r="Y20" s="343" t="s">
        <v>167</v>
      </c>
      <c r="AA20" s="341">
        <v>16</v>
      </c>
      <c r="AB20" s="344" t="s">
        <v>309</v>
      </c>
      <c r="AC20" s="316" t="s">
        <v>280</v>
      </c>
      <c r="AD20" s="316" t="s">
        <v>161</v>
      </c>
      <c r="AE20" s="343" t="s">
        <v>155</v>
      </c>
      <c r="AF20" s="341">
        <v>16</v>
      </c>
      <c r="AG20" s="344" t="s">
        <v>310</v>
      </c>
      <c r="AH20" s="316" t="s">
        <v>282</v>
      </c>
      <c r="AI20" s="316" t="s">
        <v>161</v>
      </c>
      <c r="AJ20" s="343" t="s">
        <v>155</v>
      </c>
      <c r="AL20" s="341">
        <v>16</v>
      </c>
      <c r="AM20" s="236" t="s">
        <v>311</v>
      </c>
      <c r="AN20" s="342" t="s">
        <v>277</v>
      </c>
      <c r="AO20" s="94" t="s">
        <v>264</v>
      </c>
      <c r="AP20" s="343" t="s">
        <v>305</v>
      </c>
      <c r="AQ20" s="319"/>
      <c r="AR20" s="320"/>
      <c r="BA20" s="297"/>
      <c r="BB20" s="297"/>
      <c r="BC20" s="363"/>
    </row>
    <row r="21" spans="1:55" ht="22.5">
      <c r="A21" s="365" t="s">
        <v>312</v>
      </c>
      <c r="B21" s="375"/>
      <c r="C21" s="357"/>
      <c r="D21" s="311"/>
      <c r="E21" s="312"/>
      <c r="F21" s="313"/>
      <c r="H21" s="314">
        <v>19</v>
      </c>
      <c r="I21" s="314" t="s">
        <v>167</v>
      </c>
      <c r="J21" s="232" t="str">
        <f t="shared" si="0"/>
        <v>Equipes Poussines</v>
      </c>
      <c r="K21" s="232" t="str">
        <f t="shared" si="2"/>
        <v>Eq</v>
      </c>
      <c r="L21" s="232" t="str">
        <f t="shared" si="1"/>
        <v>P</v>
      </c>
      <c r="M21" s="232" t="str">
        <f t="shared" si="3"/>
        <v>F</v>
      </c>
      <c r="N21" s="307"/>
      <c r="O21" s="337">
        <v>17</v>
      </c>
      <c r="P21" s="338" t="s">
        <v>313</v>
      </c>
      <c r="Q21" s="339" t="s">
        <v>152</v>
      </c>
      <c r="R21" s="94" t="s">
        <v>161</v>
      </c>
      <c r="S21" s="340"/>
      <c r="T21" s="316"/>
      <c r="U21" s="341">
        <v>17</v>
      </c>
      <c r="V21" s="236" t="s">
        <v>304</v>
      </c>
      <c r="W21" s="342" t="s">
        <v>277</v>
      </c>
      <c r="X21" s="316" t="s">
        <v>268</v>
      </c>
      <c r="Y21" s="343" t="s">
        <v>305</v>
      </c>
      <c r="AA21" s="341">
        <v>17</v>
      </c>
      <c r="AB21" s="344" t="s">
        <v>314</v>
      </c>
      <c r="AC21" s="316" t="s">
        <v>280</v>
      </c>
      <c r="AD21" s="316" t="s">
        <v>150</v>
      </c>
      <c r="AE21" s="343" t="s">
        <v>154</v>
      </c>
      <c r="AF21" s="341">
        <v>17</v>
      </c>
      <c r="AG21" s="344" t="s">
        <v>315</v>
      </c>
      <c r="AH21" s="316" t="s">
        <v>282</v>
      </c>
      <c r="AI21" s="316" t="s">
        <v>150</v>
      </c>
      <c r="AJ21" s="343" t="s">
        <v>154</v>
      </c>
      <c r="AL21" s="341">
        <v>17</v>
      </c>
      <c r="AM21" s="236" t="s">
        <v>316</v>
      </c>
      <c r="AN21" s="342" t="s">
        <v>277</v>
      </c>
      <c r="AO21" s="94" t="s">
        <v>268</v>
      </c>
      <c r="AP21" s="343" t="s">
        <v>317</v>
      </c>
      <c r="AQ21" s="319"/>
      <c r="AR21" s="320"/>
      <c r="BA21" s="297"/>
      <c r="BB21" s="297"/>
      <c r="BC21" s="363"/>
    </row>
    <row r="22" spans="1:55" ht="22.5">
      <c r="A22" s="308" t="s">
        <v>318</v>
      </c>
      <c r="B22" s="309">
        <v>19</v>
      </c>
      <c r="C22" s="376" t="e">
        <f>+#REF!</f>
        <v>#REF!</v>
      </c>
      <c r="D22" s="377"/>
      <c r="E22" s="378"/>
      <c r="F22" s="379"/>
      <c r="H22" s="314">
        <v>20</v>
      </c>
      <c r="I22" s="314" t="s">
        <v>168</v>
      </c>
      <c r="J22" s="232" t="str">
        <f t="shared" si="0"/>
        <v>Equipes Poussins</v>
      </c>
      <c r="K22" s="232" t="str">
        <f t="shared" si="2"/>
        <v>Eq</v>
      </c>
      <c r="L22" s="232" t="str">
        <f t="shared" si="1"/>
        <v>P</v>
      </c>
      <c r="M22" s="232" t="str">
        <f t="shared" si="3"/>
        <v>G</v>
      </c>
      <c r="N22" s="307"/>
      <c r="O22" s="380">
        <v>18</v>
      </c>
      <c r="P22" s="381" t="s">
        <v>319</v>
      </c>
      <c r="Q22" s="382" t="s">
        <v>152</v>
      </c>
      <c r="R22" s="383" t="s">
        <v>158</v>
      </c>
      <c r="S22" s="384"/>
      <c r="T22" s="316"/>
      <c r="U22" s="341">
        <v>18</v>
      </c>
      <c r="V22" s="236" t="s">
        <v>311</v>
      </c>
      <c r="W22" s="342" t="s">
        <v>277</v>
      </c>
      <c r="X22" s="316" t="s">
        <v>264</v>
      </c>
      <c r="Y22" s="343" t="s">
        <v>305</v>
      </c>
      <c r="AA22" s="341">
        <v>18</v>
      </c>
      <c r="AB22" s="344" t="s">
        <v>320</v>
      </c>
      <c r="AC22" s="316" t="s">
        <v>280</v>
      </c>
      <c r="AD22" s="316" t="s">
        <v>150</v>
      </c>
      <c r="AE22" s="343" t="s">
        <v>155</v>
      </c>
      <c r="AF22" s="341">
        <v>18</v>
      </c>
      <c r="AG22" s="344" t="s">
        <v>321</v>
      </c>
      <c r="AH22" s="316" t="s">
        <v>282</v>
      </c>
      <c r="AI22" s="316" t="s">
        <v>150</v>
      </c>
      <c r="AJ22" s="343" t="s">
        <v>155</v>
      </c>
      <c r="AL22" s="341">
        <v>18</v>
      </c>
      <c r="AM22" s="236" t="s">
        <v>322</v>
      </c>
      <c r="AN22" s="342" t="s">
        <v>277</v>
      </c>
      <c r="AO22" s="94" t="s">
        <v>264</v>
      </c>
      <c r="AP22" s="343" t="s">
        <v>317</v>
      </c>
      <c r="AQ22" s="319"/>
      <c r="AR22" s="320"/>
      <c r="BA22" s="385"/>
      <c r="BB22" s="385"/>
      <c r="BC22" s="386"/>
    </row>
    <row r="23" spans="1:55" ht="22.5">
      <c r="A23" s="308" t="s">
        <v>323</v>
      </c>
      <c r="B23" s="309">
        <v>20</v>
      </c>
      <c r="C23" s="387" t="e">
        <f>+#REF!</f>
        <v>#REF!</v>
      </c>
      <c r="D23" s="388"/>
      <c r="E23" s="389"/>
      <c r="F23" s="390"/>
      <c r="H23" s="314">
        <v>21</v>
      </c>
      <c r="I23" s="314" t="s">
        <v>324</v>
      </c>
      <c r="J23" s="232" t="str">
        <f t="shared" si="0"/>
        <v>DX Juniors</v>
      </c>
      <c r="K23" s="232" t="str">
        <f t="shared" si="2"/>
        <v>DX</v>
      </c>
      <c r="L23" s="232" t="str">
        <f t="shared" si="1"/>
        <v>J</v>
      </c>
      <c r="M23" s="232"/>
      <c r="N23" s="307"/>
      <c r="O23" s="7"/>
      <c r="S23" s="13"/>
      <c r="T23" s="316"/>
      <c r="U23" s="341">
        <v>19</v>
      </c>
      <c r="V23" s="236" t="s">
        <v>325</v>
      </c>
      <c r="W23" s="342" t="s">
        <v>67</v>
      </c>
      <c r="X23" s="316">
        <v>4</v>
      </c>
      <c r="Y23" s="343" t="s">
        <v>99</v>
      </c>
      <c r="AA23" s="341">
        <v>19</v>
      </c>
      <c r="AB23" s="344" t="s">
        <v>326</v>
      </c>
      <c r="AC23" s="316" t="s">
        <v>280</v>
      </c>
      <c r="AD23" s="316" t="s">
        <v>164</v>
      </c>
      <c r="AE23" s="343" t="s">
        <v>154</v>
      </c>
      <c r="AF23" s="341">
        <v>19</v>
      </c>
      <c r="AG23" s="344" t="s">
        <v>327</v>
      </c>
      <c r="AH23" s="316" t="s">
        <v>282</v>
      </c>
      <c r="AI23" s="316" t="s">
        <v>164</v>
      </c>
      <c r="AJ23" s="343" t="s">
        <v>154</v>
      </c>
      <c r="AL23" s="341">
        <v>19</v>
      </c>
      <c r="AM23" s="236" t="s">
        <v>290</v>
      </c>
      <c r="AN23" s="342" t="s">
        <v>67</v>
      </c>
      <c r="AO23" s="94" t="s">
        <v>162</v>
      </c>
      <c r="AP23" s="343" t="s">
        <v>151</v>
      </c>
      <c r="AQ23" s="319"/>
      <c r="AR23" s="320"/>
    </row>
    <row r="24" spans="1:55" ht="22.5">
      <c r="A24" s="308" t="s">
        <v>300</v>
      </c>
      <c r="B24" s="309">
        <v>21</v>
      </c>
      <c r="C24" s="391" t="e">
        <f>+#REF!</f>
        <v>#REF!</v>
      </c>
      <c r="D24" s="388"/>
      <c r="E24" s="389"/>
      <c r="F24" s="390"/>
      <c r="H24" s="314">
        <v>22</v>
      </c>
      <c r="I24" s="314" t="s">
        <v>328</v>
      </c>
      <c r="J24" s="232" t="str">
        <f t="shared" si="0"/>
        <v>DX Cadets</v>
      </c>
      <c r="K24" s="232" t="str">
        <f t="shared" si="2"/>
        <v>DX</v>
      </c>
      <c r="L24" s="232" t="str">
        <f t="shared" si="1"/>
        <v>C</v>
      </c>
      <c r="M24" s="232"/>
      <c r="N24" s="307"/>
      <c r="O24" s="7"/>
      <c r="S24" s="13"/>
      <c r="T24" s="316"/>
      <c r="U24" s="341">
        <v>20</v>
      </c>
      <c r="V24" s="236" t="s">
        <v>316</v>
      </c>
      <c r="W24" s="342" t="s">
        <v>277</v>
      </c>
      <c r="X24" s="316" t="s">
        <v>268</v>
      </c>
      <c r="Y24" s="343" t="s">
        <v>317</v>
      </c>
      <c r="AA24" s="341">
        <v>20</v>
      </c>
      <c r="AB24" s="344" t="s">
        <v>329</v>
      </c>
      <c r="AC24" s="316" t="s">
        <v>280</v>
      </c>
      <c r="AD24" s="316" t="s">
        <v>164</v>
      </c>
      <c r="AE24" s="343" t="s">
        <v>155</v>
      </c>
      <c r="AF24" s="341">
        <v>20</v>
      </c>
      <c r="AG24" s="344" t="s">
        <v>330</v>
      </c>
      <c r="AH24" s="316" t="s">
        <v>282</v>
      </c>
      <c r="AI24" s="316" t="s">
        <v>164</v>
      </c>
      <c r="AJ24" s="343" t="s">
        <v>155</v>
      </c>
      <c r="AL24" s="341">
        <v>20</v>
      </c>
      <c r="AM24" s="236" t="s">
        <v>308</v>
      </c>
      <c r="AN24" s="342" t="s">
        <v>67</v>
      </c>
      <c r="AO24" s="94">
        <v>5</v>
      </c>
      <c r="AP24" s="343" t="s">
        <v>167</v>
      </c>
      <c r="AQ24" s="319"/>
      <c r="AR24" s="320"/>
    </row>
    <row r="25" spans="1:55" ht="22.5">
      <c r="A25" s="308" t="s">
        <v>331</v>
      </c>
      <c r="B25" s="309">
        <v>22</v>
      </c>
      <c r="C25" s="392" t="e">
        <f>+#REF!</f>
        <v>#REF!</v>
      </c>
      <c r="D25" s="392" t="e">
        <f>+#REF!</f>
        <v>#REF!</v>
      </c>
      <c r="E25" s="392" t="e">
        <f>+#REF!</f>
        <v>#REF!</v>
      </c>
      <c r="F25" s="393" t="e">
        <f>+#REF!</f>
        <v>#REF!</v>
      </c>
      <c r="H25" s="314">
        <v>23</v>
      </c>
      <c r="I25" s="314" t="s">
        <v>332</v>
      </c>
      <c r="J25" s="232" t="str">
        <f t="shared" si="0"/>
        <v>DX Minimes</v>
      </c>
      <c r="K25" s="232" t="str">
        <f t="shared" si="2"/>
        <v>DX</v>
      </c>
      <c r="L25" s="232" t="str">
        <f t="shared" si="1"/>
        <v>M</v>
      </c>
      <c r="M25" s="232"/>
      <c r="N25" s="307"/>
      <c r="O25" s="7"/>
      <c r="S25" s="13"/>
      <c r="T25" s="316"/>
      <c r="U25" s="341">
        <v>21</v>
      </c>
      <c r="V25" s="236" t="s">
        <v>333</v>
      </c>
      <c r="W25" s="342" t="s">
        <v>277</v>
      </c>
      <c r="X25" s="316" t="s">
        <v>264</v>
      </c>
      <c r="Y25" s="350" t="s">
        <v>317</v>
      </c>
      <c r="AA25" s="341">
        <v>21</v>
      </c>
      <c r="AB25" s="394"/>
      <c r="AC25" s="395"/>
      <c r="AD25" s="316"/>
      <c r="AE25" s="350"/>
      <c r="AF25" s="341">
        <v>21</v>
      </c>
      <c r="AG25" s="394" t="s">
        <v>334</v>
      </c>
      <c r="AH25" s="396" t="s">
        <v>67</v>
      </c>
      <c r="AI25" s="316" t="s">
        <v>158</v>
      </c>
      <c r="AJ25" s="350"/>
      <c r="AL25" s="341">
        <v>21</v>
      </c>
      <c r="AM25" s="236" t="s">
        <v>325</v>
      </c>
      <c r="AN25" s="342" t="s">
        <v>67</v>
      </c>
      <c r="AO25" s="94">
        <v>4</v>
      </c>
      <c r="AP25" s="343" t="s">
        <v>99</v>
      </c>
      <c r="AQ25" s="319"/>
      <c r="AR25" s="320"/>
    </row>
    <row r="26" spans="1:55" ht="22.5">
      <c r="A26" s="397" t="s">
        <v>335</v>
      </c>
      <c r="B26" s="398"/>
      <c r="C26" s="351"/>
      <c r="D26" s="10"/>
      <c r="E26" s="10"/>
      <c r="F26" s="352"/>
      <c r="H26" s="314">
        <v>24</v>
      </c>
      <c r="I26" s="314" t="s">
        <v>6</v>
      </c>
      <c r="J26" s="232" t="str">
        <f t="shared" si="0"/>
        <v>DX Benjamins</v>
      </c>
      <c r="K26" s="232" t="str">
        <f t="shared" si="2"/>
        <v>DX</v>
      </c>
      <c r="L26" s="232" t="str">
        <f t="shared" si="1"/>
        <v>B</v>
      </c>
      <c r="M26" s="232"/>
      <c r="N26" s="307"/>
      <c r="O26" s="7"/>
      <c r="P26" s="1"/>
      <c r="Q26" s="1"/>
      <c r="R26" s="273"/>
      <c r="S26" s="13"/>
      <c r="T26" s="395"/>
      <c r="U26" s="341">
        <v>22</v>
      </c>
      <c r="V26" s="236" t="s">
        <v>336</v>
      </c>
      <c r="W26" s="342" t="s">
        <v>67</v>
      </c>
      <c r="X26" s="316">
        <v>3</v>
      </c>
      <c r="Y26" s="350" t="s">
        <v>337</v>
      </c>
      <c r="AA26" s="341">
        <v>22</v>
      </c>
      <c r="AB26" s="394"/>
      <c r="AC26" s="395"/>
      <c r="AD26" s="316"/>
      <c r="AE26" s="350"/>
      <c r="AF26" s="341">
        <v>22</v>
      </c>
      <c r="AG26" s="394" t="s">
        <v>338</v>
      </c>
      <c r="AH26" s="396" t="s">
        <v>67</v>
      </c>
      <c r="AI26" s="316" t="s">
        <v>151</v>
      </c>
      <c r="AJ26" s="350"/>
      <c r="AL26" s="341">
        <v>22</v>
      </c>
      <c r="AM26" s="236" t="s">
        <v>339</v>
      </c>
      <c r="AN26" s="342" t="s">
        <v>67</v>
      </c>
      <c r="AO26" s="94">
        <v>3</v>
      </c>
      <c r="AP26" s="350" t="s">
        <v>337</v>
      </c>
      <c r="AQ26" s="319"/>
      <c r="AR26" s="320"/>
    </row>
    <row r="27" spans="1:55" ht="22.5">
      <c r="A27" s="308" t="s">
        <v>318</v>
      </c>
      <c r="B27" s="309">
        <v>23</v>
      </c>
      <c r="C27" s="345" t="e">
        <f>#REF!</f>
        <v>#REF!</v>
      </c>
      <c r="D27" s="399"/>
      <c r="E27" s="399"/>
      <c r="F27" s="400"/>
      <c r="H27" s="314">
        <v>25</v>
      </c>
      <c r="I27" s="314" t="s">
        <v>340</v>
      </c>
      <c r="J27" s="232" t="str">
        <f t="shared" si="0"/>
        <v>DX Poussins</v>
      </c>
      <c r="K27" s="232" t="str">
        <f t="shared" si="2"/>
        <v>DX</v>
      </c>
      <c r="L27" s="232" t="str">
        <f t="shared" si="1"/>
        <v>P</v>
      </c>
      <c r="M27" s="232"/>
      <c r="N27" s="307"/>
      <c r="O27" s="7"/>
      <c r="P27" s="1"/>
      <c r="Q27" s="1"/>
      <c r="R27" s="273"/>
      <c r="S27" s="401"/>
      <c r="T27" s="395"/>
      <c r="U27" s="341"/>
      <c r="V27" s="236"/>
      <c r="W27" s="402"/>
      <c r="X27" s="316"/>
      <c r="Y27" s="350"/>
      <c r="AA27" s="341">
        <v>23</v>
      </c>
      <c r="AB27" s="394"/>
      <c r="AC27" s="395"/>
      <c r="AD27" s="316"/>
      <c r="AE27" s="350"/>
      <c r="AF27" s="341">
        <v>23</v>
      </c>
      <c r="AG27" s="394" t="s">
        <v>341</v>
      </c>
      <c r="AH27" s="396" t="s">
        <v>67</v>
      </c>
      <c r="AI27" s="316" t="s">
        <v>161</v>
      </c>
      <c r="AJ27" s="350"/>
      <c r="AL27" s="341"/>
      <c r="AP27" s="369"/>
      <c r="AQ27" s="319"/>
      <c r="AR27" s="320"/>
    </row>
    <row r="28" spans="1:55" ht="22.5">
      <c r="A28" s="308" t="s">
        <v>323</v>
      </c>
      <c r="B28" s="309">
        <v>24</v>
      </c>
      <c r="C28" s="345" t="e">
        <f>#REF!</f>
        <v>#REF!</v>
      </c>
      <c r="D28" s="10"/>
      <c r="E28" s="10"/>
      <c r="F28" s="352"/>
      <c r="H28" s="314">
        <v>26</v>
      </c>
      <c r="I28" s="314"/>
      <c r="J28" s="232"/>
      <c r="K28" s="232"/>
      <c r="L28" s="232"/>
      <c r="M28" s="232"/>
      <c r="O28" s="7"/>
      <c r="P28" s="1"/>
      <c r="Q28" s="1"/>
      <c r="R28" s="273"/>
      <c r="S28" s="401"/>
      <c r="T28" s="395"/>
      <c r="U28" s="341"/>
      <c r="V28" s="403"/>
      <c r="W28" s="402"/>
      <c r="X28" s="316"/>
      <c r="Y28" s="350"/>
      <c r="AA28" s="341">
        <v>24</v>
      </c>
      <c r="AB28" s="394"/>
      <c r="AC28" s="395"/>
      <c r="AD28" s="316"/>
      <c r="AE28" s="350"/>
      <c r="AF28" s="341">
        <v>24</v>
      </c>
      <c r="AG28" s="394" t="s">
        <v>342</v>
      </c>
      <c r="AH28" s="396" t="s">
        <v>67</v>
      </c>
      <c r="AI28" s="316" t="s">
        <v>150</v>
      </c>
      <c r="AJ28" s="350"/>
      <c r="AL28" s="341"/>
      <c r="AP28" s="369"/>
      <c r="AQ28" s="319"/>
      <c r="AR28" s="320"/>
    </row>
    <row r="29" spans="1:55" ht="22.5">
      <c r="A29" s="308" t="s">
        <v>300</v>
      </c>
      <c r="B29" s="309">
        <v>25</v>
      </c>
      <c r="C29" s="345" t="e">
        <f>#REF!</f>
        <v>#REF!</v>
      </c>
      <c r="D29" s="10"/>
      <c r="E29" s="10"/>
      <c r="F29" s="352"/>
      <c r="H29" s="314">
        <v>27</v>
      </c>
      <c r="I29" s="314"/>
      <c r="J29" s="232"/>
      <c r="K29" s="232"/>
      <c r="L29" s="232"/>
      <c r="M29" s="232"/>
      <c r="P29" s="1"/>
      <c r="Q29" s="1"/>
      <c r="R29" s="273"/>
      <c r="S29" s="404"/>
      <c r="T29" s="405"/>
      <c r="U29" s="406"/>
      <c r="V29" s="407"/>
      <c r="W29" s="408"/>
      <c r="X29" s="409"/>
      <c r="Y29" s="410"/>
      <c r="AA29" s="406">
        <v>25</v>
      </c>
      <c r="AB29" s="411"/>
      <c r="AC29" s="412"/>
      <c r="AD29" s="409"/>
      <c r="AE29" s="410"/>
      <c r="AF29" s="406">
        <v>25</v>
      </c>
      <c r="AG29" s="411" t="s">
        <v>343</v>
      </c>
      <c r="AH29" s="413" t="s">
        <v>67</v>
      </c>
      <c r="AI29" s="409" t="s">
        <v>164</v>
      </c>
      <c r="AJ29" s="410"/>
      <c r="AL29" s="406"/>
      <c r="AM29" s="414"/>
      <c r="AN29" s="414"/>
      <c r="AO29" s="414"/>
      <c r="AP29" s="415"/>
      <c r="AQ29" s="319"/>
      <c r="AR29" s="320"/>
    </row>
    <row r="30" spans="1:55" ht="22.5">
      <c r="A30" s="308" t="s">
        <v>331</v>
      </c>
      <c r="B30" s="309">
        <v>26</v>
      </c>
      <c r="C30" s="416" t="e">
        <f>#REF!</f>
        <v>#REF!</v>
      </c>
      <c r="D30" s="416" t="e">
        <f>#REF!</f>
        <v>#REF!</v>
      </c>
      <c r="E30" s="416" t="e">
        <f>#REF!</f>
        <v>#REF!</v>
      </c>
      <c r="F30" s="417" t="e">
        <f>#REF!</f>
        <v>#REF!</v>
      </c>
      <c r="H30" s="314">
        <v>28</v>
      </c>
      <c r="I30" s="314"/>
      <c r="J30" s="232"/>
      <c r="K30" s="232"/>
      <c r="L30" s="232"/>
      <c r="M30" s="232"/>
      <c r="P30" s="1"/>
      <c r="Q30" s="1"/>
      <c r="R30" s="273"/>
      <c r="S30" s="404"/>
      <c r="T30" s="405"/>
      <c r="AG30" s="320"/>
      <c r="AH30" s="418"/>
      <c r="AI30" s="320"/>
      <c r="AJ30" s="320"/>
      <c r="AQ30" s="319"/>
      <c r="AR30" s="320"/>
    </row>
    <row r="31" spans="1:55" ht="22.5">
      <c r="A31" s="365" t="s">
        <v>344</v>
      </c>
      <c r="B31" s="333">
        <v>27</v>
      </c>
      <c r="C31" s="419"/>
      <c r="D31" s="334"/>
      <c r="E31" s="334"/>
      <c r="F31" s="420"/>
      <c r="H31" s="314">
        <v>29</v>
      </c>
      <c r="I31" s="314"/>
      <c r="J31" s="232"/>
      <c r="K31" s="232"/>
      <c r="L31" s="232"/>
      <c r="M31" s="232"/>
      <c r="P31" s="1"/>
    </row>
    <row r="32" spans="1:55" ht="22.5">
      <c r="A32" s="365" t="s">
        <v>169</v>
      </c>
      <c r="B32" s="333">
        <v>28</v>
      </c>
      <c r="C32" s="421" t="e">
        <f>+#REF!</f>
        <v>#REF!</v>
      </c>
      <c r="D32" s="422"/>
      <c r="E32" s="422"/>
      <c r="F32" s="423"/>
      <c r="H32" s="314">
        <v>30</v>
      </c>
      <c r="I32" s="314"/>
      <c r="J32" s="424"/>
      <c r="K32" s="405"/>
      <c r="L32" s="338" t="str">
        <f>CONCATENATE(K32,"   ",J32)</f>
        <v xml:space="preserve">   </v>
      </c>
      <c r="M32" s="425"/>
      <c r="P32" s="1"/>
    </row>
    <row r="33" spans="1:17" ht="29.25" customHeight="1">
      <c r="A33" s="426" t="s">
        <v>345</v>
      </c>
      <c r="B33" s="333">
        <v>29</v>
      </c>
      <c r="C33" s="629">
        <f>+XXX3!O115</f>
        <v>0</v>
      </c>
      <c r="D33" s="629"/>
      <c r="E33" s="629"/>
      <c r="F33" s="629"/>
      <c r="H33" s="314"/>
      <c r="I33" s="427"/>
      <c r="J33" s="424"/>
      <c r="K33" s="405"/>
      <c r="L33" s="338"/>
      <c r="M33" s="425"/>
    </row>
    <row r="34" spans="1:17" ht="58.5">
      <c r="A34" s="426" t="s">
        <v>346</v>
      </c>
      <c r="B34" s="309">
        <v>30</v>
      </c>
      <c r="C34" s="428">
        <f>+XXX3!O116</f>
        <v>0</v>
      </c>
      <c r="D34" s="422"/>
      <c r="E34" s="422"/>
      <c r="F34" s="423"/>
      <c r="H34" s="314"/>
      <c r="I34" s="427"/>
      <c r="J34" s="424"/>
      <c r="K34" s="405"/>
      <c r="L34" s="338"/>
      <c r="M34" s="425"/>
    </row>
    <row r="35" spans="1:17" ht="22.5">
      <c r="A35" s="308"/>
      <c r="B35" s="309">
        <v>31</v>
      </c>
      <c r="C35" s="351"/>
      <c r="D35" s="10"/>
      <c r="E35" s="10"/>
      <c r="F35" s="352"/>
      <c r="H35" s="429"/>
      <c r="I35" s="430"/>
      <c r="J35" s="431"/>
      <c r="K35" s="432"/>
      <c r="L35" s="381"/>
      <c r="M35" s="433"/>
    </row>
    <row r="36" spans="1:17" ht="22.5">
      <c r="A36" s="321"/>
      <c r="B36" s="434">
        <v>32</v>
      </c>
      <c r="C36" s="435"/>
      <c r="D36" s="364"/>
      <c r="E36" s="364"/>
      <c r="F36" s="436"/>
      <c r="H36" s="7"/>
      <c r="J36" s="1"/>
    </row>
    <row r="37" spans="1:17">
      <c r="H37" s="7"/>
      <c r="J37" s="630">
        <v>4</v>
      </c>
      <c r="K37" s="630"/>
      <c r="L37" s="630"/>
    </row>
    <row r="38" spans="1:17">
      <c r="J38" s="630"/>
      <c r="K38" s="630"/>
      <c r="L38" s="630"/>
    </row>
    <row r="39" spans="1:17">
      <c r="B39" s="631" t="s">
        <v>347</v>
      </c>
      <c r="C39" s="631"/>
      <c r="D39" s="631"/>
      <c r="E39" s="631"/>
      <c r="F39" s="631"/>
      <c r="J39" s="632" t="s">
        <v>348</v>
      </c>
      <c r="K39" s="632"/>
      <c r="L39" s="632"/>
    </row>
    <row r="40" spans="1:17" ht="18.75">
      <c r="B40" s="438">
        <v>37682</v>
      </c>
      <c r="C40" s="438">
        <v>37714</v>
      </c>
      <c r="D40" s="438">
        <v>37745</v>
      </c>
      <c r="E40" s="438">
        <v>37777</v>
      </c>
      <c r="F40" s="438">
        <v>37808</v>
      </c>
      <c r="I40" s="439"/>
      <c r="J40" s="633" t="s">
        <v>349</v>
      </c>
      <c r="K40" s="633"/>
      <c r="L40" s="633"/>
    </row>
    <row r="41" spans="1:17" ht="20.25" customHeight="1">
      <c r="B41" s="440">
        <v>15523</v>
      </c>
      <c r="C41" s="440">
        <v>15888</v>
      </c>
      <c r="D41" s="440">
        <v>16254</v>
      </c>
      <c r="E41" s="440">
        <v>16619</v>
      </c>
      <c r="F41" s="440">
        <v>16984</v>
      </c>
      <c r="G41" s="441"/>
      <c r="I41" s="439" t="s">
        <v>350</v>
      </c>
      <c r="J41" s="442">
        <v>18080</v>
      </c>
      <c r="K41" s="289" t="s">
        <v>37</v>
      </c>
      <c r="L41" s="443">
        <f t="shared" ref="L41:L49" si="4">J41</f>
        <v>18080</v>
      </c>
    </row>
    <row r="42" spans="1:17" ht="20.25" customHeight="1">
      <c r="B42" s="440">
        <v>19176</v>
      </c>
      <c r="C42" s="440">
        <v>19541</v>
      </c>
      <c r="D42" s="440">
        <v>19906</v>
      </c>
      <c r="E42" s="440">
        <v>20271</v>
      </c>
      <c r="F42" s="440">
        <v>20637</v>
      </c>
      <c r="G42" s="441"/>
      <c r="I42" s="439" t="s">
        <v>350</v>
      </c>
      <c r="J42" s="442">
        <v>21732</v>
      </c>
      <c r="K42" s="444" t="s">
        <v>39</v>
      </c>
      <c r="L42" s="443">
        <f t="shared" si="4"/>
        <v>21732</v>
      </c>
    </row>
    <row r="43" spans="1:17" ht="20.25" customHeight="1">
      <c r="B43" s="440">
        <v>22828</v>
      </c>
      <c r="C43" s="440">
        <v>23193</v>
      </c>
      <c r="D43" s="440">
        <v>23559</v>
      </c>
      <c r="E43" s="440">
        <v>23924</v>
      </c>
      <c r="F43" s="440">
        <v>24289</v>
      </c>
      <c r="G43" s="441"/>
      <c r="I43" s="439" t="s">
        <v>350</v>
      </c>
      <c r="J43" s="442">
        <v>25385</v>
      </c>
      <c r="K43" s="444" t="s">
        <v>47</v>
      </c>
      <c r="L43" s="443">
        <f t="shared" si="4"/>
        <v>25385</v>
      </c>
    </row>
    <row r="44" spans="1:17" ht="21" customHeight="1">
      <c r="B44" s="440">
        <v>31229</v>
      </c>
      <c r="C44" s="440">
        <v>31594</v>
      </c>
      <c r="D44" s="440">
        <v>31959</v>
      </c>
      <c r="E44" s="440">
        <v>32325</v>
      </c>
      <c r="F44" s="440">
        <v>32690</v>
      </c>
      <c r="G44" s="441"/>
      <c r="I44" s="439" t="s">
        <v>350</v>
      </c>
      <c r="J44" s="442">
        <v>33786</v>
      </c>
      <c r="K44" s="444" t="s">
        <v>140</v>
      </c>
      <c r="L44" s="443">
        <f t="shared" si="4"/>
        <v>33786</v>
      </c>
    </row>
    <row r="45" spans="1:17" ht="18.75" customHeight="1">
      <c r="B45" s="440">
        <v>31959</v>
      </c>
      <c r="C45" s="440">
        <v>32325</v>
      </c>
      <c r="D45" s="440">
        <v>32690</v>
      </c>
      <c r="E45" s="440">
        <v>33055</v>
      </c>
      <c r="F45" s="440">
        <v>33420</v>
      </c>
      <c r="G45" s="441"/>
      <c r="I45" s="439" t="s">
        <v>350</v>
      </c>
      <c r="J45" s="442">
        <v>34516</v>
      </c>
      <c r="K45" s="444" t="s">
        <v>141</v>
      </c>
      <c r="L45" s="443">
        <f t="shared" si="4"/>
        <v>34516</v>
      </c>
    </row>
    <row r="46" spans="1:17" ht="19.5" customHeight="1">
      <c r="B46" s="440">
        <v>32690</v>
      </c>
      <c r="C46" s="440">
        <v>33055</v>
      </c>
      <c r="D46" s="440">
        <v>33420</v>
      </c>
      <c r="E46" s="440">
        <v>33786</v>
      </c>
      <c r="F46" s="440">
        <v>34151</v>
      </c>
      <c r="G46" s="441"/>
      <c r="I46" s="439" t="s">
        <v>350</v>
      </c>
      <c r="J46" s="442">
        <v>35247</v>
      </c>
      <c r="K46" s="444" t="s">
        <v>142</v>
      </c>
      <c r="L46" s="443">
        <f t="shared" si="4"/>
        <v>35247</v>
      </c>
    </row>
    <row r="47" spans="1:17" ht="19.5">
      <c r="B47" s="440">
        <v>33420</v>
      </c>
      <c r="C47" s="440">
        <v>33786</v>
      </c>
      <c r="D47" s="440">
        <v>34151</v>
      </c>
      <c r="E47" s="440">
        <v>34516</v>
      </c>
      <c r="F47" s="440">
        <v>34881</v>
      </c>
      <c r="G47" s="441"/>
      <c r="I47" s="439" t="s">
        <v>350</v>
      </c>
      <c r="J47" s="442">
        <v>35977</v>
      </c>
      <c r="K47" s="444" t="s">
        <v>143</v>
      </c>
      <c r="L47" s="443">
        <f t="shared" si="4"/>
        <v>35977</v>
      </c>
    </row>
    <row r="48" spans="1:17" ht="19.5">
      <c r="B48" s="440">
        <v>34151</v>
      </c>
      <c r="C48" s="440">
        <v>34516</v>
      </c>
      <c r="D48" s="440">
        <v>34881</v>
      </c>
      <c r="E48" s="440">
        <v>35247</v>
      </c>
      <c r="F48" s="440">
        <v>35612</v>
      </c>
      <c r="G48" s="441"/>
      <c r="I48" s="439" t="s">
        <v>350</v>
      </c>
      <c r="J48" s="442">
        <v>36708</v>
      </c>
      <c r="K48" s="444" t="s">
        <v>144</v>
      </c>
      <c r="L48" s="443">
        <f t="shared" si="4"/>
        <v>36708</v>
      </c>
      <c r="N48" s="439"/>
      <c r="O48" s="439"/>
      <c r="P48" s="439"/>
      <c r="Q48" s="439"/>
    </row>
    <row r="49" spans="2:12" ht="19.5">
      <c r="B49" s="440">
        <v>34151</v>
      </c>
      <c r="C49" s="440">
        <v>34516</v>
      </c>
      <c r="D49" s="440">
        <v>34881</v>
      </c>
      <c r="E49" s="440">
        <v>35247</v>
      </c>
      <c r="F49" s="440">
        <v>35612</v>
      </c>
      <c r="G49" s="441"/>
      <c r="I49" s="445"/>
      <c r="J49" s="442">
        <v>36708</v>
      </c>
      <c r="K49" s="305" t="s">
        <v>145</v>
      </c>
      <c r="L49" s="443">
        <f t="shared" si="4"/>
        <v>36708</v>
      </c>
    </row>
    <row r="50" spans="2:12">
      <c r="B50" s="437" t="s">
        <v>351</v>
      </c>
      <c r="C50" s="437" t="s">
        <v>351</v>
      </c>
      <c r="D50" s="437" t="s">
        <v>352</v>
      </c>
      <c r="E50" s="437"/>
      <c r="F50" s="437"/>
    </row>
  </sheetData>
  <mergeCells count="24">
    <mergeCell ref="B1:F1"/>
    <mergeCell ref="H1:M1"/>
    <mergeCell ref="BA1:BC1"/>
    <mergeCell ref="B2:F2"/>
    <mergeCell ref="P2:Q2"/>
    <mergeCell ref="T2:U2"/>
    <mergeCell ref="X2:Y2"/>
    <mergeCell ref="AB2:AC2"/>
    <mergeCell ref="AM4:AO4"/>
    <mergeCell ref="G7:G8"/>
    <mergeCell ref="A8:A13"/>
    <mergeCell ref="G9:G10"/>
    <mergeCell ref="G11:G12"/>
    <mergeCell ref="G13:G14"/>
    <mergeCell ref="G4:G5"/>
    <mergeCell ref="P4:S4"/>
    <mergeCell ref="V4:X4"/>
    <mergeCell ref="AB4:AD4"/>
    <mergeCell ref="AG4:AI4"/>
    <mergeCell ref="C33:F33"/>
    <mergeCell ref="J37:L38"/>
    <mergeCell ref="B39:F39"/>
    <mergeCell ref="J39:L39"/>
    <mergeCell ref="J40:L40"/>
  </mergeCells>
  <printOptions horizontalCentered="1" verticalCentered="1"/>
  <pageMargins left="0.78749999999999998" right="0.78749999999999998" top="0.98402777777777795" bottom="0.98402777777777795" header="0.51180555555555496" footer="0.51180555555555496"/>
  <pageSetup paperSize="9" scale="35" firstPageNumber="0" orientation="portrait" horizontalDpi="300" verticalDpi="300" r:id="rId1"/>
  <headerFooter>
    <oddFooter>&amp;R&amp;D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c9aaf09-5840-40fa-9709-e1b9f809dcdb" xsi:nil="true"/>
    <lcf76f155ced4ddcb4097134ff3c332f xmlns="4c54ad43-21ea-4894-8df8-530f753e97f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85E7AB7B9E224D8A6E872AABEDE770" ma:contentTypeVersion="15" ma:contentTypeDescription="Crée un document." ma:contentTypeScope="" ma:versionID="1c26eb16eef20e9e8ea35880d3ee6ec8">
  <xsd:schema xmlns:xsd="http://www.w3.org/2001/XMLSchema" xmlns:xs="http://www.w3.org/2001/XMLSchema" xmlns:p="http://schemas.microsoft.com/office/2006/metadata/properties" xmlns:ns2="bc9aaf09-5840-40fa-9709-e1b9f809dcdb" xmlns:ns3="4c54ad43-21ea-4894-8df8-530f753e97fe" targetNamespace="http://schemas.microsoft.com/office/2006/metadata/properties" ma:root="true" ma:fieldsID="bde2f1f71f7017d635e1a7ed3a0c682f" ns2:_="" ns3:_="">
    <xsd:import namespace="bc9aaf09-5840-40fa-9709-e1b9f809dcdb"/>
    <xsd:import namespace="4c54ad43-21ea-4894-8df8-530f753e97f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aaf09-5840-40fa-9709-e1b9f809dcd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feb4d656-d608-4645-b143-8564cd8726b2}" ma:internalName="TaxCatchAll" ma:showField="CatchAllData" ma:web="bc9aaf09-5840-40fa-9709-e1b9f809dc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54ad43-21ea-4894-8df8-530f753e97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Balises d’images" ma:readOnly="false" ma:fieldId="{5cf76f15-5ced-4ddc-b409-7134ff3c332f}" ma:taxonomyMulti="true" ma:sspId="468af4e3-46a1-4528-b803-1071d04cb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59B82E5-5E93-47B3-BD89-F3F060BA73DB}">
  <ds:schemaRefs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bc9aaf09-5840-40fa-9709-e1b9f809dcdb"/>
    <ds:schemaRef ds:uri="http://purl.org/dc/dcmitype/"/>
    <ds:schemaRef ds:uri="http://purl.org/dc/elements/1.1/"/>
    <ds:schemaRef ds:uri="4c54ad43-21ea-4894-8df8-530f753e97fe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8A37154-79CF-4A04-B6B4-E6608A1707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474E905-9C81-49E1-BD50-0F127847B1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9aaf09-5840-40fa-9709-e1b9f809dcdb"/>
    <ds:schemaRef ds:uri="4c54ad43-21ea-4894-8df8-530f753e97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17</vt:i4>
      </vt:variant>
    </vt:vector>
  </HeadingPairs>
  <TitlesOfParts>
    <vt:vector size="25" baseType="lpstr">
      <vt:lpstr>1_renseignements</vt:lpstr>
      <vt:lpstr>2_composition</vt:lpstr>
      <vt:lpstr>XXX1</vt:lpstr>
      <vt:lpstr>XXX2</vt:lpstr>
      <vt:lpstr>XXX3</vt:lpstr>
      <vt:lpstr>XXX4</vt:lpstr>
      <vt:lpstr>XXX5</vt:lpstr>
      <vt:lpstr>XXX6</vt:lpstr>
      <vt:lpstr>CAT</vt:lpstr>
      <vt:lpstr>DDXX</vt:lpstr>
      <vt:lpstr>EQUIPES</vt:lpstr>
      <vt:lpstr>'2_composition'!LT</vt:lpstr>
      <vt:lpstr>XXX2!LT</vt:lpstr>
      <vt:lpstr>LT</vt:lpstr>
      <vt:lpstr>ser</vt:lpstr>
      <vt:lpstr>sss</vt:lpstr>
      <vt:lpstr>titres</vt:lpstr>
      <vt:lpstr>'1_renseignements'!Zone_d_impression</vt:lpstr>
      <vt:lpstr>'2_composition'!Zone_d_impression</vt:lpstr>
      <vt:lpstr>XXX1!Zone_d_impression</vt:lpstr>
      <vt:lpstr>XXX2!Zone_d_impression</vt:lpstr>
      <vt:lpstr>XXX3!Zone_d_impression</vt:lpstr>
      <vt:lpstr>XXX4!Zone_d_impression</vt:lpstr>
      <vt:lpstr>XXX5!Zone_d_impression</vt:lpstr>
      <vt:lpstr>XXX6!Zone_d_impression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CDTT MAURICE</dc:creator>
  <cp:keywords/>
  <dc:description/>
  <cp:lastModifiedBy>Marie Christine RAVIER</cp:lastModifiedBy>
  <cp:revision>3</cp:revision>
  <cp:lastPrinted>2026-02-26T17:40:42Z</cp:lastPrinted>
  <dcterms:created xsi:type="dcterms:W3CDTF">2003-06-20T15:25:59Z</dcterms:created>
  <dcterms:modified xsi:type="dcterms:W3CDTF">2026-02-26T17:41:31Z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0x0101006D85E7AB7B9E224D8A6E872AABEDE770</vt:lpwstr>
  </property>
  <property fmtid="{D5CDD505-2E9C-101B-9397-08002B2CF9AE}" pid="9" name="MediaServiceImageTags">
    <vt:lpwstr/>
  </property>
</Properties>
</file>